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0" windowWidth="20490" windowHeight="7665" tabRatio="783" firstSheet="8" activeTab="16"/>
  </bookViews>
  <sheets>
    <sheet name="Sheet1" sheetId="10" state="hidden" r:id="rId1"/>
    <sheet name="Sheet2" sheetId="11" state="hidden" r:id="rId2"/>
    <sheet name="Sheet3" sheetId="12" state="hidden" r:id="rId3"/>
    <sheet name="Sheet4" sheetId="13" state="hidden" r:id="rId4"/>
    <sheet name="Sheet5" sheetId="14" state="hidden" r:id="rId5"/>
    <sheet name="Sheet6" sheetId="15" state="hidden" r:id="rId6"/>
    <sheet name="Sheet7" sheetId="16" state="hidden" r:id="rId7"/>
    <sheet name="Sheet8" sheetId="17" state="hidden" r:id="rId8"/>
    <sheet name="Biểu 01-TH" sheetId="22" r:id="rId9"/>
    <sheet name="B2- NQ88 CTPTKT-XH " sheetId="24" r:id="rId10"/>
    <sheet name="B3-CT GNBV" sheetId="25" r:id="rId11"/>
    <sheet name="B4-NTM" sheetId="27" r:id="rId12"/>
    <sheet name="B05-CT, ĐA" sheetId="23" r:id="rId13"/>
    <sheet name="B06- Bão lũ" sheetId="28" r:id="rId14"/>
    <sheet name="B07-PS" sheetId="20" r:id="rId15"/>
    <sheet name="B07.a-Dự phòng" sheetId="8" r:id="rId16"/>
    <sheet name="B08- Bảo dưỡng SC" sheetId="26" r:id="rId17"/>
  </sheets>
  <externalReferences>
    <externalReference r:id="rId18"/>
  </externalReferences>
  <definedNames>
    <definedName name="_xlnm.Print_Area" localSheetId="15">'B07.a-Dự phòng'!$A$1:$M$10</definedName>
    <definedName name="_xlnm.Print_Area" localSheetId="14">'B07-PS'!$A$1:$K$35</definedName>
    <definedName name="_xlnm.Print_Area" localSheetId="9">'B2- NQ88 CTPTKT-XH '!$A$1:$H$140</definedName>
    <definedName name="_xlnm.Print_Area" localSheetId="8">'Biểu 01-TH'!$A$1:$D$14</definedName>
    <definedName name="_xlnm.Print_Titles" localSheetId="15">'B07.a-Dự phòng'!$5:$8</definedName>
    <definedName name="_xlnm.Print_Titles" localSheetId="14">'B07-PS'!$6:$9</definedName>
    <definedName name="_xlnm.Print_Titles" localSheetId="9">'B2- NQ88 CTPTKT-XH '!$5:$6</definedName>
    <definedName name="_xlnm.Print_Titles" localSheetId="10">'B3-CT GNBV'!$5:$6</definedName>
  </definedNames>
  <calcPr calcId="144525"/>
</workbook>
</file>

<file path=xl/calcChain.xml><?xml version="1.0" encoding="utf-8"?>
<calcChain xmlns="http://schemas.openxmlformats.org/spreadsheetml/2006/main">
  <c r="F74" i="24" l="1"/>
  <c r="F73" i="24"/>
  <c r="F72" i="24"/>
  <c r="F71" i="24"/>
  <c r="C9" i="22" l="1"/>
  <c r="A3" i="27"/>
  <c r="E15" i="27"/>
  <c r="E11" i="27"/>
  <c r="E9" i="27"/>
  <c r="E8" i="27" l="1"/>
  <c r="E7" i="27" s="1"/>
  <c r="C13" i="22" l="1"/>
  <c r="C12" i="22"/>
  <c r="E10" i="28"/>
  <c r="E11" i="28"/>
  <c r="C10" i="22"/>
  <c r="C8" i="22"/>
  <c r="A4" i="23"/>
  <c r="G23" i="28"/>
  <c r="F23" i="28"/>
  <c r="E23" i="28"/>
  <c r="G20" i="28"/>
  <c r="G11" i="28" s="1"/>
  <c r="G10" i="28" s="1"/>
  <c r="C11" i="22" s="1"/>
  <c r="F20" i="28"/>
  <c r="E20" i="28"/>
  <c r="G12" i="28"/>
  <c r="F12" i="28"/>
  <c r="F11" i="28" s="1"/>
  <c r="F10" i="28" s="1"/>
  <c r="E12" i="28"/>
  <c r="J11" i="20" l="1"/>
  <c r="I11" i="20"/>
  <c r="I17" i="20"/>
  <c r="E17" i="20" s="1"/>
  <c r="J12" i="20" l="1"/>
  <c r="F12" i="20"/>
  <c r="G12" i="20"/>
  <c r="H12" i="20"/>
  <c r="I14" i="20"/>
  <c r="E14" i="20" s="1"/>
  <c r="I15" i="20"/>
  <c r="E15" i="20" s="1"/>
  <c r="I16" i="20"/>
  <c r="E16" i="20" s="1"/>
  <c r="A3" i="25" l="1"/>
  <c r="A4" i="26" s="1"/>
  <c r="E46" i="26"/>
  <c r="E45" i="26" s="1"/>
  <c r="D46" i="26"/>
  <c r="D45" i="26" s="1"/>
  <c r="E43" i="26"/>
  <c r="D43" i="26"/>
  <c r="E28" i="26"/>
  <c r="D28" i="26"/>
  <c r="E25" i="26"/>
  <c r="D25" i="26"/>
  <c r="E23" i="26"/>
  <c r="D23" i="26"/>
  <c r="E22" i="26"/>
  <c r="D22" i="26"/>
  <c r="E16" i="26"/>
  <c r="D16" i="26"/>
  <c r="E12" i="26"/>
  <c r="E11" i="26" s="1"/>
  <c r="E10" i="26" s="1"/>
  <c r="D12" i="26"/>
  <c r="D11" i="26" s="1"/>
  <c r="D10" i="26" s="1"/>
  <c r="E54" i="25"/>
  <c r="E51" i="25"/>
  <c r="E47" i="25"/>
  <c r="E56" i="25" l="1"/>
  <c r="E35" i="25"/>
  <c r="E34" i="25" s="1"/>
  <c r="E32" i="25"/>
  <c r="E26" i="25"/>
  <c r="E20" i="25"/>
  <c r="E9" i="25"/>
  <c r="E46" i="25" l="1"/>
  <c r="E19" i="25"/>
  <c r="E8" i="25" l="1"/>
  <c r="F43" i="24" l="1"/>
  <c r="F125" i="24" l="1"/>
  <c r="F123" i="24"/>
  <c r="F70" i="24" l="1"/>
  <c r="F76" i="24" s="1"/>
  <c r="F69" i="24" s="1"/>
  <c r="F31" i="24"/>
  <c r="F30" i="24" s="1"/>
  <c r="F133" i="24" l="1"/>
  <c r="F128" i="24" s="1"/>
  <c r="F122" i="24"/>
  <c r="F115" i="24"/>
  <c r="F111" i="24"/>
  <c r="F107" i="24"/>
  <c r="F103" i="24"/>
  <c r="F96" i="24"/>
  <c r="F92" i="24"/>
  <c r="F86" i="24"/>
  <c r="F80" i="24"/>
  <c r="F51" i="24"/>
  <c r="F49" i="24" s="1"/>
  <c r="F48" i="24" s="1"/>
  <c r="F38" i="24"/>
  <c r="F37" i="24" s="1"/>
  <c r="F19" i="24"/>
  <c r="F17" i="24" s="1"/>
  <c r="F13" i="24" s="1"/>
  <c r="F8" i="24"/>
  <c r="F102" i="24" l="1"/>
  <c r="F85" i="24"/>
  <c r="F68" i="24" l="1"/>
  <c r="F67" i="24" s="1"/>
  <c r="F7" i="24" s="1"/>
  <c r="C7" i="22" s="1"/>
  <c r="C14" i="22" s="1"/>
  <c r="C9" i="23"/>
  <c r="C8" i="23" s="1"/>
  <c r="J31" i="20"/>
  <c r="J10" i="20" s="1"/>
  <c r="H31" i="20"/>
  <c r="G31" i="20"/>
  <c r="G11" i="20" s="1"/>
  <c r="G10" i="20" s="1"/>
  <c r="F31" i="20"/>
  <c r="F11" i="20" s="1"/>
  <c r="F10" i="20" s="1"/>
  <c r="J10" i="8"/>
  <c r="I31" i="20" l="1"/>
  <c r="E32" i="20"/>
  <c r="A4" i="28"/>
  <c r="A4" i="20" s="1"/>
  <c r="E34" i="20" l="1"/>
  <c r="E33" i="20"/>
  <c r="I13" i="20"/>
  <c r="E13" i="20" l="1"/>
  <c r="I12" i="20"/>
  <c r="K9" i="8"/>
  <c r="A3" i="8" l="1"/>
  <c r="H9" i="8" l="1"/>
  <c r="H8" i="8" s="1"/>
  <c r="L9" i="8"/>
  <c r="L8" i="8" s="1"/>
  <c r="I9" i="8"/>
  <c r="I8" i="8" s="1"/>
  <c r="G9" i="8"/>
  <c r="G8" i="8" s="1"/>
  <c r="K8" i="8"/>
  <c r="J9" i="8" l="1"/>
  <c r="J8" i="8" s="1"/>
  <c r="D31" i="20" l="1"/>
  <c r="E31" i="20" l="1"/>
  <c r="M12" i="20"/>
  <c r="H11" i="20"/>
  <c r="H10" i="20" s="1"/>
  <c r="D12" i="20"/>
  <c r="M10" i="20"/>
  <c r="M9" i="20"/>
  <c r="D11" i="20" l="1"/>
  <c r="M13" i="20"/>
  <c r="E12" i="20" l="1"/>
  <c r="E11" i="20" s="1"/>
  <c r="E10" i="20" s="1"/>
  <c r="I10" i="20"/>
  <c r="D10" i="20"/>
  <c r="N12" i="20"/>
  <c r="P10" i="20" l="1"/>
  <c r="N10" i="20"/>
  <c r="N9" i="20"/>
  <c r="N11" i="20" l="1"/>
  <c r="N13" i="20" s="1"/>
  <c r="O10" i="20"/>
</calcChain>
</file>

<file path=xl/sharedStrings.xml><?xml version="1.0" encoding="utf-8"?>
<sst xmlns="http://schemas.openxmlformats.org/spreadsheetml/2006/main" count="859" uniqueCount="517">
  <si>
    <t>STT</t>
  </si>
  <si>
    <t xml:space="preserve">Nội dung </t>
  </si>
  <si>
    <t>Ghi chú</t>
  </si>
  <si>
    <t>A</t>
  </si>
  <si>
    <t>B</t>
  </si>
  <si>
    <t>Xã Vàng San</t>
  </si>
  <si>
    <t>Xã Mù Cả</t>
  </si>
  <si>
    <t>Xã Mường Tè</t>
  </si>
  <si>
    <t>Xã Bum Nưa</t>
  </si>
  <si>
    <t>Xã Ka Lăng</t>
  </si>
  <si>
    <t>Xã Bum Tở</t>
  </si>
  <si>
    <t>Xã Pa Vệ Sủ</t>
  </si>
  <si>
    <t>I</t>
  </si>
  <si>
    <t xml:space="preserve"> - </t>
  </si>
  <si>
    <t>Tổng cộng</t>
  </si>
  <si>
    <t>II</t>
  </si>
  <si>
    <t xml:space="preserve"> -</t>
  </si>
  <si>
    <t xml:space="preserve">Nguồn kinh phí </t>
  </si>
  <si>
    <t xml:space="preserve">Tổng cộng </t>
  </si>
  <si>
    <t xml:space="preserve">Tờ trình </t>
  </si>
  <si>
    <t>C</t>
  </si>
  <si>
    <t xml:space="preserve">Đơn vị đề nghị </t>
  </si>
  <si>
    <t>77/TTr-TTPTQĐ 25/10/2022</t>
  </si>
  <si>
    <t xml:space="preserve">Dự phòng </t>
  </si>
  <si>
    <t xml:space="preserve">Các nhiệm vụ phát sinh bố trí theo nhiệm vụ </t>
  </si>
  <si>
    <t>SNGD</t>
  </si>
  <si>
    <t>Chi khác</t>
  </si>
  <si>
    <t>Tiết kiệm chi</t>
  </si>
  <si>
    <t>Xã Pa Ủ</t>
  </si>
  <si>
    <t>Nội dung</t>
  </si>
  <si>
    <t>Nguồn còn theo B 62</t>
  </si>
  <si>
    <t>Số còn lại sau DK PB</t>
  </si>
  <si>
    <t>III</t>
  </si>
  <si>
    <t>D</t>
  </si>
  <si>
    <t>Trong đó</t>
  </si>
  <si>
    <t>73/TTr-CTĐ ngày 30/9/2022</t>
  </si>
  <si>
    <t>Danh mục dự án</t>
  </si>
  <si>
    <t>Địa điểm XD</t>
  </si>
  <si>
    <t>Thời gian KC-HT</t>
  </si>
  <si>
    <t>Năng lực thiết kế</t>
  </si>
  <si>
    <t>Quyết định đầu tư</t>
  </si>
  <si>
    <t>Dự toán sau đấu thầu, chỉ thầu hoặc QT</t>
  </si>
  <si>
    <t xml:space="preserve">Lũy kế vốn đã bố trí </t>
  </si>
  <si>
    <t>Nhu cầu vốn còn lại của DA</t>
  </si>
  <si>
    <t>Chủ đầu tư/Đơn vị điều hành dự án</t>
  </si>
  <si>
    <t>Số QĐ (ngày, tháng, năm)</t>
  </si>
  <si>
    <t>Tổng dự toán duyệt</t>
  </si>
  <si>
    <t>Tổng số</t>
  </si>
  <si>
    <t>Hỗ trợ khắc phục công trình do thiên tai, bão lũ gây ra từ năm 2021 trở về trước</t>
  </si>
  <si>
    <t>Ban quản lý CTDA PT KT-XH huyện</t>
  </si>
  <si>
    <t>(Từ nguồn tỉnh bổ sung có mục tiêu cho ngân sách huyện)</t>
  </si>
  <si>
    <t>Số tiền</t>
  </si>
  <si>
    <t>Xã Can Hồ</t>
  </si>
  <si>
    <t>Xã Nậm Khao</t>
  </si>
  <si>
    <t>Xã Tà Tổng</t>
  </si>
  <si>
    <t>Xã Tá Bạ</t>
  </si>
  <si>
    <t>Xã Thu Lũm</t>
  </si>
  <si>
    <t>Chi TX SNGD</t>
  </si>
  <si>
    <t>Biểu số 02</t>
  </si>
  <si>
    <t xml:space="preserve">Tổng cộng  </t>
  </si>
  <si>
    <t xml:space="preserve">Kinh phí khắc phục hậu quả mưa lũ năm 2021 trở về trước </t>
  </si>
  <si>
    <t>Dự phòng ngân sách huyện</t>
  </si>
  <si>
    <t>Khắc phục thủy lợi Hu Tu Ba, xã Ka Lăng, huyện Mường Tè</t>
  </si>
  <si>
    <t>BIỂU PHÂN BỔ CHI TIẾT KINH PHÍ DỰ PHÒNG NGÂN SÁCH HUYỆN NĂM 2023 (Lần 1)</t>
  </si>
  <si>
    <t>BIỂU PHÂN BỔ KINH PHÍ  THỰC HIỆN CÁC CHẾ ĐỘ, CHÍNH SÁCH VÀ NHIỆM VỤ PHÁT SINH TRONG NĂM 2023</t>
  </si>
  <si>
    <t>Kinh phí phân bổ năm 2023</t>
  </si>
  <si>
    <t>2018-2018</t>
  </si>
  <si>
    <t>Số: 1987B/QĐ-UBND ngày 22/10/2018</t>
  </si>
  <si>
    <t xml:space="preserve">Trung tâm dịch vụ nông nghiệp huyện </t>
  </si>
  <si>
    <t>Hỗ trợ kinh phí mua vật tư, thuốc phun tiêu độc khử trùng môi trường trên địa bàn huyện năm 2023</t>
  </si>
  <si>
    <t>Hỗ trợ kinh phí mua vắc xin tiêm phòng cho gia súc trên địa bàn hyện  năm 2023</t>
  </si>
  <si>
    <t>Có biểu chi tiết 03a</t>
  </si>
  <si>
    <t xml:space="preserve">BIỂU BỔ SUNG KINH PHÍ ĐỂ THỰC HIỆN CÁC CHƯƠNG TRÌNH, DỰ ÁN, ĐỀ ÁN </t>
  </si>
  <si>
    <t>Ban Quản lý rừng phòng hộ huyện</t>
  </si>
  <si>
    <t>Kinh phí thực hiện Chương trình phát triển lâm nghiệp bền vững năm 2023 (Kinh phí khoán khoanh nuôi tự nhiên)</t>
  </si>
  <si>
    <t>BIỂU TỔNG HỢP PHÂN BỔ, BỔ SUNG KINH PHÍ  NĂM 2023</t>
  </si>
  <si>
    <t>ĐVT: Triệu đồng</t>
  </si>
  <si>
    <t>Nội dung thực hiện</t>
  </si>
  <si>
    <t>Địa điểm thực hiện</t>
  </si>
  <si>
    <t>Quy mô dự kiến</t>
  </si>
  <si>
    <t>Thời gian TH-HT</t>
  </si>
  <si>
    <t>Kinh phí thực hiện</t>
  </si>
  <si>
    <t>Chủ dự án</t>
  </si>
  <si>
    <t>TỔNG CỘNG</t>
  </si>
  <si>
    <t>Dự án 1: Giải quyết tình trạng thiếu đất ở, nhà ở, đất sản xuất, nước sinh hoạt</t>
  </si>
  <si>
    <t>1.1</t>
  </si>
  <si>
    <t>Nội dung 4: Hỗ trợ chuyển đổi nghề</t>
  </si>
  <si>
    <t>*</t>
  </si>
  <si>
    <t xml:space="preserve">Hỗ trợ mua sắm máy móc, nông cụ cho người dân (Máy cày) </t>
  </si>
  <si>
    <t>Tại các xã</t>
  </si>
  <si>
    <t>24 hộ</t>
  </si>
  <si>
    <t>Phòng Dân tộc</t>
  </si>
  <si>
    <t>1.2</t>
  </si>
  <si>
    <t>Nội dung 5: Hỗ trợ nước sinh hoạt phân tán</t>
  </si>
  <si>
    <t xml:space="preserve">Hỗ trợ mua téc, lu đựng nước cho người dân </t>
  </si>
  <si>
    <t>50 hộ</t>
  </si>
  <si>
    <t>Dự án 3: Phát triển sản xuất nông, lâm nghiệp, phát huy tiềm năng, thế mạnh của các vùng miền để sản xuất hàng hóa theo chuỗi giá trị</t>
  </si>
  <si>
    <t>2.1</t>
  </si>
  <si>
    <t>Tiểu dự án 1: Phát triển kinh tế nông, lâm nghiệp bền vững gắn với bảo vệ rừng và nâng cao thu nhập cho người dân</t>
  </si>
  <si>
    <t>Tại các xã, thị trấn</t>
  </si>
  <si>
    <t>BQL rừng phòng hộ</t>
  </si>
  <si>
    <t>2023</t>
  </si>
  <si>
    <t xml:space="preserve">Hỗ trợ trồng rừng phòng hộ </t>
  </si>
  <si>
    <t>2.2</t>
  </si>
  <si>
    <t>Tiểu dự án 2: Hỗ trợ phát triển sản xuất theo chuỗi giá trị, vùng trồng dược liệu quý, thúc đẩy khởi sự kinh doanh, khởi nghiệp và thu hút đầu tư vùng đồng bào đồng bào DTTS và miền núi</t>
  </si>
  <si>
    <t>Nội dung 02: Hỗ trợ phát triển sản xuất theo chuỗi giá trị và phát triển vùng trồng dược liệu quý</t>
  </si>
  <si>
    <t>Phòng Nông nghiệp PTNT</t>
  </si>
  <si>
    <t>Nội dung 1+3: Hỗ trợ phát triển sản xuất, đa dạng hóa sinh kế</t>
  </si>
  <si>
    <t xml:space="preserve">DA hỗ trợ chăn nuôi gia súc </t>
  </si>
  <si>
    <t>Trung tâm dịch vụ nông nghiệp</t>
  </si>
  <si>
    <t>DA trồng dong riềng</t>
  </si>
  <si>
    <t xml:space="preserve">DA hỗ trợ máy nông cụ và giống phục vụ sản xuất </t>
  </si>
  <si>
    <t xml:space="preserve">Thị trấn </t>
  </si>
  <si>
    <t>UBND Thị trấn</t>
  </si>
  <si>
    <t>UBND xã Tà Tổng</t>
  </si>
  <si>
    <t>UBND xã Ka Lăng</t>
  </si>
  <si>
    <t>UBND xã Pa Ủ</t>
  </si>
  <si>
    <t>UBND xã Thu Lũm</t>
  </si>
  <si>
    <t>UBND xã Mù Cả</t>
  </si>
  <si>
    <t>DA hỗ trợ giống đậu tương</t>
  </si>
  <si>
    <t>UBND xã Bum Tở</t>
  </si>
  <si>
    <t>Dự án 4 (Tiểu dự án 1): Đầu tư cơ sở hạ tầng thiết yếu, phục vụ sản xuất, đời sống trong vùng đồng bào dân tộc thiểu số và miền núi</t>
  </si>
  <si>
    <t>UBND các xã</t>
  </si>
  <si>
    <t>Duy tu, bảo dưỡng công trình cơ sở hạ tầng trên địa bàn xã, bản đặc biệt khó khăn</t>
  </si>
  <si>
    <t>Đề nghị Phòng TC-KH phân cho các xã</t>
  </si>
  <si>
    <t>Dự án 5: Phát triển giáo dục đào tạo nâng cao chất lượng nguồn nhân lực</t>
  </si>
  <si>
    <t>4.1</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</si>
  <si>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</si>
  <si>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Lớp</t>
  </si>
  <si>
    <t>Phòng Giáo dục-ĐT</t>
  </si>
  <si>
    <t>Xóa mù chữ cho người dân vùng đồng bào DTTS</t>
  </si>
  <si>
    <t>Cấp trang thiết bị cho các trường PTDT bán trú có học sinh ở bán trú</t>
  </si>
  <si>
    <t>4.2</t>
  </si>
  <si>
    <t>Tiểu dự án 2: Bồi dưỡng kiến thức dân tộc; đào tạo dự bị đại học, đại học và sau đại học đáp ứng nhu cầu nhân lực cho vùng đồng bào dân tộc thiểu số và miền núi</t>
  </si>
  <si>
    <t>Phòng Nội vụ</t>
  </si>
  <si>
    <t>Bồi dưỡng kiến thức dân tộc theo QĐ 771/QĐ-TTg và dạy tiếng dân tộc</t>
  </si>
  <si>
    <t>4.3</t>
  </si>
  <si>
    <t>Tiểu dự án 3: Phát triển giáo dục nghề nghiệp và giải quyết việc làm cho người lao động vùng dân tộc thiểu số và miền núi</t>
  </si>
  <si>
    <t>Trung tâm Giáo dục Nghề nghiệp-GDTX</t>
  </si>
  <si>
    <t>Đào tạo nghề cho lao động nông thôn</t>
  </si>
  <si>
    <t>Sửa chữa, bảo dưỡng một số hạng mục phòng học, ký túc xá, công trình phục vụ sinh hoạt và trang thiết bị cho người học nghề</t>
  </si>
  <si>
    <t>Dự án 8: Thực hiện bình đẳng giới và giải quyết những vấn đề cấp thiết đối với phụ nữ và trẻ em</t>
  </si>
  <si>
    <t>7.1</t>
  </si>
  <si>
    <t>Cấp huyện thực hiện</t>
  </si>
  <si>
    <t>Hội Liên hiệp Phụ nữ huyện</t>
  </si>
  <si>
    <t>Cấp xã thực hiện</t>
  </si>
  <si>
    <t>Tại các bản, khu phố thuộc các xã, thị trấn trong huyện</t>
  </si>
  <si>
    <t>Các bản thuộc xã Ka Lăng</t>
  </si>
  <si>
    <t xml:space="preserve"> Xã KVIII biên giới (11 điểm x 17,5 triệu)</t>
  </si>
  <si>
    <t>Các bản thuộc xã Mù Cả</t>
  </si>
  <si>
    <t>Các bản thuộc xã Tá Bạ</t>
  </si>
  <si>
    <t>UBND xã Tá Bạ</t>
  </si>
  <si>
    <t>Các bản thuộc xã Pa Ủ</t>
  </si>
  <si>
    <t>Các bản thuộc xã Pa Vệ Sủ</t>
  </si>
  <si>
    <t>UBND xã Pa Vệ Sủ</t>
  </si>
  <si>
    <t>Các bản thuộc xã Nậm Khao</t>
  </si>
  <si>
    <t>UBND xã Nậm Khao</t>
  </si>
  <si>
    <t xml:space="preserve"> Xã KVIII nội địa (10 điểm x 17,5 triệu)</t>
  </si>
  <si>
    <t>Các bản thuộc xã Tà Tổng</t>
  </si>
  <si>
    <t>Các bản thuộc xã Bum Tở</t>
  </si>
  <si>
    <t>Các bản thuộc xã Can Hồ</t>
  </si>
  <si>
    <t>UBND xã Can Hồ</t>
  </si>
  <si>
    <t>Các bản thuộc xã Vàng San</t>
  </si>
  <si>
    <t>UBND xã Vàng San</t>
  </si>
  <si>
    <t>4 bản thuộc xã Thu Lũm</t>
  </si>
  <si>
    <t>Xã khu vực I (2 điểm/bản x 4 bản)</t>
  </si>
  <si>
    <t>Bản Pắc Ma, xã Mường Tè</t>
  </si>
  <si>
    <t>UBND xã Mường Tè</t>
  </si>
  <si>
    <t>Xã khu vực I (2 điểm/bản x 1 bản)</t>
  </si>
  <si>
    <t>Bản Nậm Củm, xã Bum Nưa</t>
  </si>
  <si>
    <t>UBND xã Bum Nưa</t>
  </si>
  <si>
    <t>Khu phố 9, 11 - Thị trấn</t>
  </si>
  <si>
    <t>Xã khu vực I (2 điểm/bản x 2 khu phố)</t>
  </si>
  <si>
    <t>7.2</t>
  </si>
  <si>
    <t>Công tác kiểm tra, giám sát việc thực hiện chính sách</t>
  </si>
  <si>
    <t>Phòng Lao động TB&amp;XH</t>
  </si>
  <si>
    <t>Dự án 9: Đầu tư phát triển nhóm DTTS còn nhiều khó khăn và khó khăn đặc thù</t>
  </si>
  <si>
    <t>Tại các xã có dân tộc khó khăn đặc thù</t>
  </si>
  <si>
    <t>8.1</t>
  </si>
  <si>
    <t>Tiểu dự án 1: Đầu tư phát triển kinh tế - xã hội các dân tộc còn gặp nhiều khó khăn, dân tộc có khó khăn đặc thù</t>
  </si>
  <si>
    <t>a</t>
  </si>
  <si>
    <t>Nội dung 1: Sửa chữa, duy tu, bảo dưỡng các công trình cơ sở hạ tầng các xã có dân tộc khó khăn đặc thù</t>
  </si>
  <si>
    <t>Tại các xã có dân tộc KKĐT</t>
  </si>
  <si>
    <t>b</t>
  </si>
  <si>
    <t>Nội dung 2: Hỗ trợ phát triển sản xuất và sinh kế</t>
  </si>
  <si>
    <t>c</t>
  </si>
  <si>
    <t>Nội dung 3: Hỗ trợ bảo tồn, phát huy giá trị văn hóa truyền thống đặc sắc, thông tin và truyền thông nâng cao đời sống tinh thần cho đồng bào</t>
  </si>
  <si>
    <t>Cấp trang thiết bị cho nhà văn hóa cộng đồng</t>
  </si>
  <si>
    <t>9 bản</t>
  </si>
  <si>
    <t>Phòng VH-TT</t>
  </si>
  <si>
    <t>30 triệu/1 bộ</t>
  </si>
  <si>
    <t>Bản A Mại, xã Pa Vệ Sủ</t>
  </si>
  <si>
    <t>1 bộ</t>
  </si>
  <si>
    <t>1 Bộ</t>
  </si>
  <si>
    <t>Bản Láng Phiếu, Xám Láng, xã Nậm Khao</t>
  </si>
  <si>
    <t>2 Bộ</t>
  </si>
  <si>
    <t>Bản Xì Thâu Chải, Xeo Hai, xã Can Hồ</t>
  </si>
  <si>
    <t>Bản Nậm Suổng, Sang Sui, Nậm Sẻ, xã Vàng San</t>
  </si>
  <si>
    <t>3 Bộ</t>
  </si>
  <si>
    <t>Phục dựng Lễ hội truyền thống dân tộc</t>
  </si>
  <si>
    <t>3 Lễ hôi</t>
  </si>
  <si>
    <t>Phòng VHTT</t>
  </si>
  <si>
    <t>Bản Láng Phiếu,  xã Nậm Khao</t>
  </si>
  <si>
    <t>1 Lễ hội</t>
  </si>
  <si>
    <t>Bản Sì Thâu Chải, Xã Can Hồ</t>
  </si>
  <si>
    <t>Bản Nậm Suổng, xã Vàng San</t>
  </si>
  <si>
    <t>1 lễ hội</t>
  </si>
  <si>
    <t>Thành Lập duy trùy hoạt động đội văn nghệ bản</t>
  </si>
  <si>
    <t>9 đội</t>
  </si>
  <si>
    <t>20 triệu/1 đội/bản</t>
  </si>
  <si>
    <t>1 đội</t>
  </si>
  <si>
    <t>2 đội</t>
  </si>
  <si>
    <t>3 đội</t>
  </si>
  <si>
    <t>Khôi phục, bảo tồn nhạc cụ, trang phục, nghề truyền thống</t>
  </si>
  <si>
    <t>Lớp truyền dạy chế tác nhạc cụ</t>
  </si>
  <si>
    <t>3 lớp</t>
  </si>
  <si>
    <t xml:space="preserve">Chế tác nhạc cụ dân tộc Mảng </t>
  </si>
  <si>
    <t>1 lớp</t>
  </si>
  <si>
    <t>Chế tác nhạc cụ dân tộc Cống</t>
  </si>
  <si>
    <t>Chế tác nhạc cụ dân tộc Si La</t>
  </si>
  <si>
    <t>Trang phục truyền thống dân tộc Mảng</t>
  </si>
  <si>
    <t xml:space="preserve">Trang phục truyền thống dân tộc Si La </t>
  </si>
  <si>
    <t xml:space="preserve">Trang phục truyền thống dân tộc Cống </t>
  </si>
  <si>
    <t xml:space="preserve">Lớp truyền dạy Đan lát </t>
  </si>
  <si>
    <t>Dân tộc Mảng</t>
  </si>
  <si>
    <t xml:space="preserve">Dân tộc Cống </t>
  </si>
  <si>
    <t xml:space="preserve">Dân tộc Si La </t>
  </si>
  <si>
    <t>Kinh phí chưa phân bổ chi tiết</t>
  </si>
  <si>
    <t>Nội dung 4: Hỗ trợ bảo vệ và phát triển các dân tộc thiểu số có khó khăn đặc thù</t>
  </si>
  <si>
    <t>Phòng Y Tế -Trung tâm Y tế</t>
  </si>
  <si>
    <t>Hỗ trợ bà mẹ mang thai, trẻ em dưới 5 tuổi, các dịch vụ hỗ trợ khác</t>
  </si>
  <si>
    <t>Tại các xã, bản có dân tộc khó khăn đặc thù (Cống, Mảng, Xi La)</t>
  </si>
  <si>
    <t>8.2</t>
  </si>
  <si>
    <t>Tiểu dự án 2: Giảm thiểu tình trạng tảo hôn và hôn nhân cận huyết thống trong vùng đồng bào DTTS &amp; MN</t>
  </si>
  <si>
    <t>Công tác tư vấn, can thiệp lồng ghép</t>
  </si>
  <si>
    <t>Hoạt động tư vấn, can thiệp lồng ghép với các chương trình, dự án, mô hình chăm sóc sức khỏe sinh sản, sức khỏe bà mẹ, trẻ em, dân số KHHGĐ, dinh dưỡng, phát triển thể chất liên quan trong lĩnh vực hôn nhân</t>
  </si>
  <si>
    <t>Duy trì và triển khai mô hình tại các xã, trường có tỷ lệ tảo hôn và HNCHT cao</t>
  </si>
  <si>
    <t>Duy trì và triển khai mô hình tại các xã có tỷ lệ tảo hôn và HNCHT cao; nhân rộng các mô hình phù hợp nhằm thay đổi hành vi, khả năng tiếp cận thông tin nhằm ngan ngừa giảm thiểu tình trạng TH&amp;HNCH</t>
  </si>
  <si>
    <t>Kiểm tra, giám sát việc thực hiện các chính sách</t>
  </si>
  <si>
    <t>Dự án 10: Truyền thông, tuyên truyền, vận động trong vùng đồng bào DTTS&amp;MN. Kiểm tra giám sát đánh giá việc tổ chức thực hiện chương trình</t>
  </si>
  <si>
    <t>Tiểu dự án 1:  (Nội dung số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MTQG phát triển KT-XH vùng đồng bào DTTS &amp;MN giai đoạn 2021-2030</t>
  </si>
  <si>
    <t xml:space="preserve"> Biểu dương, tôn vinh điển hình tiên tiến, phát huy vai trò của người có uy tín.</t>
  </si>
  <si>
    <t>Phổ biến giáo dục pháp luật, trợ giúp pháp lý và tuyên truyền, vận động đồng bào DTTS</t>
  </si>
  <si>
    <t>Phòng Tư pháp</t>
  </si>
  <si>
    <t>Truyền thông phục vụ tổ chức triển khai thực hiện Đề án tổng thể và Chương trình MTQG phát triển KT-XH vùng đồng bào DTTS &amp;MN giai đoạn 2021-2030</t>
  </si>
  <si>
    <t>Chương trình</t>
  </si>
  <si>
    <t>Trung tâm VHTT&amp;TT</t>
  </si>
  <si>
    <t>Tiểu dự án 3: Kiểm tra, giám sát, đánh giá, việc tổ chức thực hiện chương trình</t>
  </si>
  <si>
    <t>Cuộc</t>
  </si>
  <si>
    <t>Công tác kiểm tra, giám sát, đánh giá, việc tổ chức thực hiện chương trình</t>
  </si>
  <si>
    <t>Phòng Văn hóa-TT</t>
  </si>
  <si>
    <t>(Kèm theo Nghị quyết số:           /NQ-HĐND ngày       /3/2023 của HĐND huyện Mường Tè)</t>
  </si>
  <si>
    <t>Xã  Mù Cả</t>
  </si>
  <si>
    <t>Xã  Tá Bạ</t>
  </si>
  <si>
    <t>Xã  Pa Ủ</t>
  </si>
  <si>
    <t>Xã  Pa Vệ Sủ</t>
  </si>
  <si>
    <t>Xã  Nậm Khao</t>
  </si>
  <si>
    <t>Xã  Bum Tở</t>
  </si>
  <si>
    <t>Xã  Can Hồ</t>
  </si>
  <si>
    <t>Xã  Vàng San</t>
  </si>
  <si>
    <t>Xã  Thu Lũm</t>
  </si>
  <si>
    <t>Xã  Mường Tè</t>
  </si>
  <si>
    <t>Xã  Bum Nưa</t>
  </si>
  <si>
    <t xml:space="preserve"> Thị trấn</t>
  </si>
  <si>
    <t>Hoạt động truyền thông; xây dựng và nhân rộng các mô hình; đảm bảo quyền của phụ nữ và trẻ em; trang bị kiến thức về bình đẳng giới</t>
  </si>
  <si>
    <t xml:space="preserve">Xã Can Hồ </t>
  </si>
  <si>
    <t>Bản Nậm Củm</t>
  </si>
  <si>
    <t>Bản A Mại</t>
  </si>
  <si>
    <t>Các bản: Nậm Suổng, Nậm Sẻ, San Sui</t>
  </si>
  <si>
    <t>Các bản: Seo Hai, Sì Thâu Chải</t>
  </si>
  <si>
    <t>Các bản: Xám Láng, Lắng Phiếu</t>
  </si>
  <si>
    <t xml:space="preserve">UBND xã Can Hồ </t>
  </si>
  <si>
    <t xml:space="preserve">Các xã </t>
  </si>
  <si>
    <t>Kinh phí còn lại phân bổ chi tiết sau</t>
  </si>
  <si>
    <t>Xã Nậm khao</t>
  </si>
  <si>
    <t>Trang thiết bị cho nhà văn hóa cộng đồng</t>
  </si>
  <si>
    <t>Khôi phục tết Ngô dân tộc Cống</t>
  </si>
  <si>
    <t>Khôi phục tết Lúa mới dân tộc Si La</t>
  </si>
  <si>
    <r>
      <rPr>
        <b/>
        <i/>
        <sz val="10"/>
        <color theme="1"/>
        <rFont val="Times New Roman"/>
        <family val="1"/>
      </rPr>
      <t>Ghi chú:</t>
    </r>
    <r>
      <rPr>
        <sz val="10"/>
        <color theme="1"/>
        <rFont val="Times New Roman"/>
        <family val="1"/>
      </rPr>
      <t xml:space="preserve"> 
- Duy tu, bảo dưỡng công trình cơ sở hạ tầng trên địa bàn đặc biệt khó khăn (Tiểu dự án 1, Dự án 4; Tiểu dự án 1, Dự án 9 thuộc Chương trình MTQG phát triển kinh tế - xã hội  vùng đồng bào dân tộc thiểu số và miền núi): UBND các xã lựa chọn hoạt động duy tu bảo dưỡng cho phù hợp (duy tu bảo dưỡng hoặc sửa chữa nhỏ) và triển khai thực hiện công tác duy tu, bảo dưỡng đảm bảo theo quy định tại Điều 16, Điều 17 và Điều 42 của Thông tư 15/2022/TT-BTC ngày 14/03/2022 của Bộ Tài chính.</t>
    </r>
  </si>
  <si>
    <t xml:space="preserve">Khôi phục Lễ hội Mừng cơm mới dân tộc Mảng </t>
  </si>
  <si>
    <t>Thông tin - truyền thông nâng cao đời sống tinh thần</t>
  </si>
  <si>
    <t>Thông tin - truyền thông nâng cao đời sống tinh thần dân tộc Si La</t>
  </si>
  <si>
    <t>Thông tin - truyền thông nâng cao đời sống tinh thần dân tộc Mảng</t>
  </si>
  <si>
    <t>Thông tin - truyền thông nâng cao đời sống tinh thần dân tộc Cống</t>
  </si>
  <si>
    <t>Trung tâm VH-TTTT</t>
  </si>
  <si>
    <t>Lớp truyền dạy trang phục dân tộc</t>
  </si>
  <si>
    <t>9.1</t>
  </si>
  <si>
    <t>9.2</t>
  </si>
  <si>
    <t>e</t>
  </si>
  <si>
    <t xml:space="preserve">Tại các xã, thị trấn </t>
  </si>
  <si>
    <t>Trung tâm GDNN-GDTX</t>
  </si>
  <si>
    <t>Công tác tuyên truyền, tư vấn hướng nghiệp, khởi nghiệp, học nghề, việc làm</t>
  </si>
  <si>
    <t>Công tác tuyên truyền, tư vấn xuất khẩu lao động</t>
  </si>
  <si>
    <t>Tại các xã, thị trấn, trường học</t>
  </si>
  <si>
    <t>8.1.1</t>
  </si>
  <si>
    <t>8.1.2</t>
  </si>
  <si>
    <t>8.1.3</t>
  </si>
  <si>
    <t>d</t>
  </si>
  <si>
    <t>8.1.4</t>
  </si>
  <si>
    <t>8.1.5</t>
  </si>
  <si>
    <t>NỘI DUNG</t>
  </si>
  <si>
    <t>Địa điểm đầu tư</t>
  </si>
  <si>
    <t>Quy mô</t>
  </si>
  <si>
    <t>Kinh phí phân bổ</t>
  </si>
  <si>
    <t>Đơn vị thực hiện 
(Chủ đầu tư)</t>
  </si>
  <si>
    <t>Dự án 1. Hỗ trợ đầu tư phát triển hạ tầng kinh tế - xã hội các huyện nghèo</t>
  </si>
  <si>
    <t>Các xã</t>
  </si>
  <si>
    <t>Phòng Lao động - TBXH</t>
  </si>
  <si>
    <t>Dự án hỗ trợ chăn nuôi gia súc</t>
  </si>
  <si>
    <t>Dự án trồng cây dược liệu</t>
  </si>
  <si>
    <t xml:space="preserve">Trung tâm Dịch vụ nông nghiệp </t>
  </si>
  <si>
    <t>Trung tâm DVNN</t>
  </si>
  <si>
    <t>Phát triển mô hình giảm nghèo</t>
  </si>
  <si>
    <t>Mô hình nuôi ong mật (giống ong nội)</t>
  </si>
  <si>
    <t>Dự án 3. Hỗ trợ phát triển sản xuất, cải thiện dinh dưỡng</t>
  </si>
  <si>
    <t>Tiểu dự án 1. Hỗ trợ phát triển sản xuất trong lĩnh vực nông nghiệp</t>
  </si>
  <si>
    <t>Dự án chăn nuôi gia súc và trồng trọt</t>
  </si>
  <si>
    <t>Dự án nuôi ong mật (giống ong nội)</t>
  </si>
  <si>
    <t>Tiểu dự án 2. Cải thiện dinh dưỡng</t>
  </si>
  <si>
    <t>IV</t>
  </si>
  <si>
    <t>Dự án 4. Phát triển giáo dục nghề nghiệp, việc làm bền vững</t>
  </si>
  <si>
    <t>Tiểu dự án 1. Phát triển giáo dục nghề nghiệp vùng nghèo, vùng khó khăn:</t>
  </si>
  <si>
    <t>Các xã, thị trấn</t>
  </si>
  <si>
    <t>Tiểu dự án 2. Hỗ trợ người lao động đi làm việc ở nước ngoài theo hợp đồng</t>
  </si>
  <si>
    <t>Tiểu dự án 3: Hỗ trợ việc làm bền vững</t>
  </si>
  <si>
    <t>Dự án quản lý lao động gắn với dữ liệu quốc gia về dân cư và các cơ sở dữ liệu khác; thu thập phân tích, dự báo thị trường cung - cầu lao động</t>
  </si>
  <si>
    <t>V</t>
  </si>
  <si>
    <t>Dự án 5. Hỗ trợ nhà ở cho hộ nghèo, hộ cận nghèo trên địa bàn các huyện nghèo</t>
  </si>
  <si>
    <t>Phòng Kinh tế và Hạ tầng</t>
  </si>
  <si>
    <t>VI</t>
  </si>
  <si>
    <t>Dự án 6. Truyền thông và giảm nghèo về thông tin</t>
  </si>
  <si>
    <t>Tiểu dự án 2: Truyền thông về giảm nghèo đa chiều</t>
  </si>
  <si>
    <t>Trung tâm VHTT và TT</t>
  </si>
  <si>
    <t>VII</t>
  </si>
  <si>
    <t>Dự án 7. Nâng cao năng lực và giám sát, đánh giá Chương trình</t>
  </si>
  <si>
    <t>Tiểu dự án 1. Nâng cao năng lực thực hiện Chương trình</t>
  </si>
  <si>
    <t>Tiểu dự án 2. Giám sát, đánh giá</t>
  </si>
  <si>
    <t xml:space="preserve">TỔNG CỘNG </t>
  </si>
  <si>
    <t>Tiểu dự án 1: Duy tu bảo dưỡng</t>
  </si>
  <si>
    <t>Dự án 2. Đa dạng hóa sinh kế, nhân rộng mô hình giảm nghèo</t>
  </si>
  <si>
    <t xml:space="preserve">Hỗ trợ trồng rừng sản xuất, rừng phòng hộ </t>
  </si>
  <si>
    <t>405 ha</t>
  </si>
  <si>
    <t>Phòng Y tế/Trung tâm Y tế</t>
  </si>
  <si>
    <t>Hỗ trợ đào tạo nghề cho người lao động thuộc hộ nghèo, hộ cận nghèo, người lao động có thu nhập thấp</t>
  </si>
  <si>
    <t>Hỗ trợ công tác tuyên tuyền; hỗ trợ lao động tham gia đào tạo, bồi dưỡng; tiền ăn, sinh hoạt phí, tiền ở trong thời gian tham gia đào tạo (Bao gồm cả thời gian tham gia giáo dục định hướng), trang cấp đồ dùng cá nhân thiết yếu, chi phí khám sức khỏe, hộ chiếu, thị thực và lý lịch tư pháp.</t>
  </si>
  <si>
    <t>BIỂU PHÂN BỔ KINH PHÍ THỰC HIỆN CÁC DANH MỤC</t>
  </si>
  <si>
    <t>BẢO DƯỠNG, SỬA CHỮA TÀI SẢN CÔNG TỪ NGUỒN KINH PHÍ CHI THƯỜNG XUYÊN NĂM 2023</t>
  </si>
  <si>
    <t>TT</t>
  </si>
  <si>
    <t>Quyết định phê duyệt</t>
  </si>
  <si>
    <t>Kinh phí năm 2023</t>
  </si>
  <si>
    <t>Chủ đầu tư/Đơn vị quả lý thực hiện</t>
  </si>
  <si>
    <t>Số, ngày, tháng, năm</t>
  </si>
  <si>
    <t>Chi sự nghiệp kinh tế</t>
  </si>
  <si>
    <t>Sự nghiệp đảm bảo Giao thông</t>
  </si>
  <si>
    <t>Duy tu, bảo dưỡng đường huyện và liên xã</t>
  </si>
  <si>
    <t>Số: 137, ngày 28/02/2023</t>
  </si>
  <si>
    <t>Phòng KT&amp;HT huyện</t>
  </si>
  <si>
    <t>Duy tu, bảo dưỡng đường liên bản và các nhánh</t>
  </si>
  <si>
    <t>Số: 138, ngày 28/02/2023</t>
  </si>
  <si>
    <t>Sửa chữa, BD đường và cầu treo dân sinh năm 2023</t>
  </si>
  <si>
    <t>Số: 139, ngày 28/02/2023</t>
  </si>
  <si>
    <t>Sự nghiệp Thủy lợi</t>
  </si>
  <si>
    <t>Sửa chữa thủy lợi Huổi Khu</t>
  </si>
  <si>
    <t>Số: 102, ngày 22/02/2023</t>
  </si>
  <si>
    <t>Phòng NN&amp;PTNT huyện</t>
  </si>
  <si>
    <t>Sửa chữa thủy lợi Na Phiêng Lằn, xã  Mường Tè</t>
  </si>
  <si>
    <t>Số: 103, ngày 22/02/2023</t>
  </si>
  <si>
    <t>Sửa chữa thủy lợi Là Pê (thủy lợi Á Tư Khò Ma)</t>
  </si>
  <si>
    <t>Số: 104, ngày 22/02/2023</t>
  </si>
  <si>
    <t>Dự phòng hỗ trợ kinh phí mua vật tư hỗ trợ thiên tai</t>
  </si>
  <si>
    <t>Thuỷ lợi Mía Ma xã Ka Lăng</t>
  </si>
  <si>
    <t>Ban QLCTDAPTKTXH huyện</t>
  </si>
  <si>
    <t>CT đã quyết toán</t>
  </si>
  <si>
    <t>Sự nghiệp kinh tế khác (Bổ sung có mục tiêu)</t>
  </si>
  <si>
    <t>III.1</t>
  </si>
  <si>
    <t xml:space="preserve">Hỗ trợ kinh phí quản lý, bảo trì các tuyến đường tuần tra biên giới </t>
  </si>
  <si>
    <t xml:space="preserve">Duy tu, bảo trì tuyến đường tuần tra biên giới </t>
  </si>
  <si>
    <t>Số: 140, ngày 28/02/2023</t>
  </si>
  <si>
    <t>III.2</t>
  </si>
  <si>
    <t xml:space="preserve">Kinh phí thực hiện chính sách hỗ trợ để bảo vệ đất trồng lúa </t>
  </si>
  <si>
    <t>Sửa chữa thủy lợi Hà Xi</t>
  </si>
  <si>
    <t>Số: 105, ngày 22/02/2023</t>
  </si>
  <si>
    <t>Sửa chữa thuỷ lợi Chà Kế</t>
  </si>
  <si>
    <t>Số: 106, ngày 22/02/2023</t>
  </si>
  <si>
    <t>III.3</t>
  </si>
  <si>
    <t xml:space="preserve">Hỗ trợ kinh phí thực hiện sửa chữa các công trình giao thông, nước sinh hoạt và công trình dân dụng khác; Chỉnh trang đô thị, sửa chữa trụ sở </t>
  </si>
  <si>
    <t>Sửa chữa  trụ sở UBND xã Nậm Khao</t>
  </si>
  <si>
    <t>Số: 113, ngày 24/02/2023</t>
  </si>
  <si>
    <t>Sửa chữa  trụ sở UBND xã Tà Tổng</t>
  </si>
  <si>
    <t>Số: 114, ngày 24/02/2023</t>
  </si>
  <si>
    <t>Sửa chữa  trụ sở UBND xã Mường tè</t>
  </si>
  <si>
    <t>Số: 115, ngày 24/02/2023</t>
  </si>
  <si>
    <t>Sửa chữa trụ sở và các hạng mục phụ trợ trụ sở xã Bum Tở</t>
  </si>
  <si>
    <t>Số: 116, ngày 24/02/2023</t>
  </si>
  <si>
    <t>Sửa chữa trung tâm văn hoá, thể thao và truyền thông huyện Mường tè</t>
  </si>
  <si>
    <t>Số: 118, ngày 24/02/2023</t>
  </si>
  <si>
    <t>Sửa chữa nhà lớp học các HMPT điểm bản Phìn Khò, Đầu Nậm Xả, Nậm Xả, Nậm Cấu trường PTDTBT TH&amp; THCS Bun Tở</t>
  </si>
  <si>
    <t>Số: 117, ngày 24/02/2023</t>
  </si>
  <si>
    <t>Sửa chữa nhà lớp học, nhà bếp, phòng làm việc BGH, các hạng mục phụ trợ trường mầm non thị trấn Mường Tè</t>
  </si>
  <si>
    <t>Số: 119, ngày 24/02/2023</t>
  </si>
  <si>
    <t>Sửa chữa hai điểm đen đảm bảo giao thông đường đôi 32m thị trấn</t>
  </si>
  <si>
    <t>Lắp đặt cmaera an ninh thị trấn ( GĐ 2)</t>
  </si>
  <si>
    <t>UBND thị trấn</t>
  </si>
  <si>
    <t>Chỉnh trang đô thị năm 2023</t>
  </si>
  <si>
    <t>Sửa chữa nhà văn hoá khu 9</t>
  </si>
  <si>
    <t>Sửa chữa nhà văn hoá khu 7</t>
  </si>
  <si>
    <t>Tu sửa, bổ sung trường tiểu học xã Thu Lũm</t>
  </si>
  <si>
    <t>Duy tu, bảo dưỡng NSH trung tâm xã Nậm Khao và sửa chữa nhà vệ sinh trường PTDTBT THCS Nậm Khao, huyện Mường tè</t>
  </si>
  <si>
    <t>III.4</t>
  </si>
  <si>
    <t>Sự nghiệp kinh tế khác</t>
  </si>
  <si>
    <t>Sửa chữa, quản lý vận hành hệ thống điện chiếu sáng</t>
  </si>
  <si>
    <t>Chi sự nghiệp GD-ĐT và dạy nghề</t>
  </si>
  <si>
    <t xml:space="preserve">Kinh phí thực hiện nâng cấp, sửa chữa, mua sắm trang thiết bị trường dự kiến đạt chuẩn quốc gia, duy trì trường chuẩn và đầu tư cở sở vật chất các trường lớp, học thực hiện Chương trình giáo dục phổ thông mới  </t>
  </si>
  <si>
    <t>Sửa chữa nhà lớp học, nhà bếp, các hạng mục phụ trợ trường tiểu học thị trấn</t>
  </si>
  <si>
    <t>Số: 124, ngày 27/02/2023</t>
  </si>
  <si>
    <t>Phòng GD&amp;ĐT huyện</t>
  </si>
  <si>
    <t>Sửa chữa nhà lớp học, nhà bếp, nhà ăn, các hạng mục phụ trợ trường PTDTBT TH&amp; THCS Vàng San</t>
  </si>
  <si>
    <t>Số: 125, ngày 27/02/2023</t>
  </si>
  <si>
    <t>Sửa chữa nhà lớp học, nhà bếp, nhà ăn, các hạng mục phụ trợ trường PTDTBT THCS Pa Ủ</t>
  </si>
  <si>
    <t>Số: 126, ngày 27/02/2023</t>
  </si>
  <si>
    <t>Sửa chữa lắp ghép và các hạng mục phụ trợ điểm bản Đầu Nậm Xả, trường Mầm Non xã Bum Tở huyện Mường Tè</t>
  </si>
  <si>
    <t>Số: 127, ngày 27/02/2023</t>
  </si>
  <si>
    <t>Sửa chữa nhà lớp học, các hạng mục phụ trợ trường PTDTBT tiểu học Ka Lăng</t>
  </si>
  <si>
    <t>Số: 128, ngày 27/02/2023</t>
  </si>
  <si>
    <t>Sửa chữa nhà lớp học, các hạng mục phụ trợ trường PTDTBT TH Pa Vệ Sủ</t>
  </si>
  <si>
    <t>Số: 129, ngày 27/02/2023</t>
  </si>
  <si>
    <t>Sửa chữa nhà hiệu bộ, các hạng mục phụ trợ trường PTDTBT THCS Mù Cả</t>
  </si>
  <si>
    <t>Số: 130, ngày 27/02/2023</t>
  </si>
  <si>
    <t>BIỂU PHÂN BỔ CHI TIẾT KINH PHÍ SỰ NGHIỆP THỰC HIỆN CHƯƠNG TRÌNH MỤC TIÊU QUỐC GIA GIẢM NGHÈO BỀN VŨNG NĂM 2023</t>
  </si>
  <si>
    <t>Biểu số 03</t>
  </si>
  <si>
    <t>Lương + các khoản phụ cấp</t>
  </si>
  <si>
    <t>Các khoản đóng góp</t>
  </si>
  <si>
    <t>HT kinh phí thực hiện Chương trình đảm bảo vệ sinh ATTP</t>
  </si>
  <si>
    <t>Đơn vị tính: Triệu đồng</t>
  </si>
  <si>
    <t>Nguồn tiết kiệm chi năm 2022 chuyển sang năm 3</t>
  </si>
  <si>
    <t>Chi Thường xuyên năm 2023</t>
  </si>
  <si>
    <t xml:space="preserve">Từ nguồn chi thường xuyên còn lại chưa phân bổ năm 2023 </t>
  </si>
  <si>
    <t>1=2+3</t>
  </si>
  <si>
    <t>Bổ sung 9 tháng</t>
  </si>
  <si>
    <t>Phòng Y tế</t>
  </si>
  <si>
    <t>Hỗ trợ tổ chức Đại hội hội nông dân</t>
  </si>
  <si>
    <t xml:space="preserve"> - Thị trấn Mường Tè</t>
  </si>
  <si>
    <t xml:space="preserve"> - Xã Bum Nưa</t>
  </si>
  <si>
    <t xml:space="preserve"> - Xã Bum Tở</t>
  </si>
  <si>
    <t xml:space="preserve"> - Xã Can Hồ</t>
  </si>
  <si>
    <t xml:space="preserve"> - Xã Ka Lăng</t>
  </si>
  <si>
    <t xml:space="preserve"> - Xã Mù Cả</t>
  </si>
  <si>
    <t xml:space="preserve"> - Xã Mường Tè</t>
  </si>
  <si>
    <t xml:space="preserve"> - Xã Nậm Khao</t>
  </si>
  <si>
    <t xml:space="preserve"> - Xã Pa Ủ</t>
  </si>
  <si>
    <t xml:space="preserve"> - Xã Pa Vệ Sủ</t>
  </si>
  <si>
    <t xml:space="preserve"> - Xã Tá Bạ</t>
  </si>
  <si>
    <t xml:space="preserve"> - Xã Tà Tổng</t>
  </si>
  <si>
    <t xml:space="preserve"> - Xã Thu Lũm</t>
  </si>
  <si>
    <t>(Từ nguồn  chi thường xuyên, chi khác còn lại và dự phòng ngân sách năm 2023)</t>
  </si>
  <si>
    <t>4</t>
  </si>
  <si>
    <t>Biểu số 01</t>
  </si>
  <si>
    <t>Công trình</t>
  </si>
  <si>
    <t>Giá trị sau chỉ thầu, đấu thầu hoặc QT</t>
  </si>
  <si>
    <t>Chủ đầu tư/ đơn vị quản lý</t>
  </si>
  <si>
    <t>Công trình giao thông</t>
  </si>
  <si>
    <t>Đường giao thông ngã ba Cao Chải -bản Nậm Ngà</t>
  </si>
  <si>
    <t>Số: 2664, ngày 8/12/2022</t>
  </si>
  <si>
    <t>Ban quản lý CTDAPTKTXH huyện</t>
  </si>
  <si>
    <t>Đường giao thông đến bản U Na</t>
  </si>
  <si>
    <t>Số: 2665, ngày 8/12/2022</t>
  </si>
  <si>
    <t>Đường giao thông từ thị trấn Mường Tè đến suối Nậm Nhọ, xã Vàng San</t>
  </si>
  <si>
    <t>Số: 2260, ngày 8/12/2022</t>
  </si>
  <si>
    <t>Đường giao thông Mường Tè - Pa Ủ</t>
  </si>
  <si>
    <t>Số: 2659, ngày 8/12/2022</t>
  </si>
  <si>
    <t>Đường giao thông Nậm Lằn -Tá Bạ</t>
  </si>
  <si>
    <t>Số: 2664A, ngày 8/12/2022</t>
  </si>
  <si>
    <t>Đường giao thông bản Xà Phìn - bản Sín Chải A, B xã Pa Vệ Sủ</t>
  </si>
  <si>
    <t>Số: 2663, ngày 8/12/2022</t>
  </si>
  <si>
    <t>Đường giao thông liên vùng Pa Ủ - Tá Bạ</t>
  </si>
  <si>
    <t>Số: 2262, ngày 8/12/2022</t>
  </si>
  <si>
    <t>Công trình thuỷ lợi</t>
  </si>
  <si>
    <t>Khắc phục thiệt hại do thiên tai gây ra công trình: Thủy lợi Tà Khò, bản Á Chè, xã Thu Lũm</t>
  </si>
  <si>
    <t>Số: 2292, ngày 14/10/2022</t>
  </si>
  <si>
    <t>Khắc phục thiệt hại do thiên tai gây ra công trình: Thủy lợi Nà cấu, xã Mường Tè, huyện Mường Tè</t>
  </si>
  <si>
    <t>Số: 2293, ngày 14/10/2022</t>
  </si>
  <si>
    <t>Nguồn dự phòng ngân sách Trung ương hỗ trợ khắc phục hậu quả thiên tai 10 tháng đầu năm 2022</t>
  </si>
  <si>
    <t>Nguồn tỉnh Bắc Ninh hỗ trợ</t>
  </si>
  <si>
    <t xml:space="preserve">Hót sạt đảm bảo giao thông trước, trong và sau mùa mưa lũ năm 2022 các tuyến đường do huyện quản lý </t>
  </si>
  <si>
    <t>Số: 2666, ngày 8/12/2022</t>
  </si>
  <si>
    <t xml:space="preserve">BIỂU PHÂN BỔ KINH PHÍ KHẮC PHỤC HẬU QUẢ THIÊN TAI NĂM 2022 </t>
  </si>
  <si>
    <t>Biểu số 06</t>
  </si>
  <si>
    <t>Biểu số 05</t>
  </si>
  <si>
    <t>Biểu số 08</t>
  </si>
  <si>
    <t>Biểu số 07</t>
  </si>
  <si>
    <t>Biểu số 07.a</t>
  </si>
  <si>
    <t xml:space="preserve">Chương trình MTQG phát triển KTHX vùng đồng bào dân tộc thiểu số và miền núi </t>
  </si>
  <si>
    <t>Chương trình MTQG giảm nghèo bền vững giai đoạn 2021-2025</t>
  </si>
  <si>
    <t>Chương trình MTQG xây dựng nông thôn mới</t>
  </si>
  <si>
    <t>Biểu số 04</t>
  </si>
  <si>
    <t>Kinh phí thực hiện chương trình mục tiêu, đề án</t>
  </si>
  <si>
    <t>Kinh phí khắc phục hậu quả bão lũ</t>
  </si>
  <si>
    <t>Kinh phí sữa chữa, bảo dưỡng tài sản công từ nguồn chi thường xuyên năm 2023</t>
  </si>
  <si>
    <t>Biểu số 07 và biểu 07.a</t>
  </si>
  <si>
    <t>(Kèm theo Nghị quyết số:          /NQ-HĐND, ngày        /3/2023 của HĐND huyện Mường Tè</t>
  </si>
  <si>
    <t>Kinh phí bố trí theo chế độ, nhiệm vụ năm 2023</t>
  </si>
  <si>
    <t xml:space="preserve">ĐVT: Triệu đồng </t>
  </si>
  <si>
    <t>Đơn vị thực hiện (Chủ đầu tư)</t>
  </si>
  <si>
    <t xml:space="preserve">Kinh phí hoạt động quản lý Chương trình </t>
  </si>
  <si>
    <t xml:space="preserve">* </t>
  </si>
  <si>
    <t xml:space="preserve">Cấp huyện </t>
  </si>
  <si>
    <t>Phòng Nông nghiệp &amp; PTNT</t>
  </si>
  <si>
    <t>Cấp Xã</t>
  </si>
  <si>
    <t>UBND xãMường Tè</t>
  </si>
  <si>
    <t xml:space="preserve">Xã Thu Lũm </t>
  </si>
  <si>
    <t xml:space="preserve">UBND xã Thu Lũm </t>
  </si>
  <si>
    <t>Hỗ trợ phát triển sản xuất gắn với cơ cấu ngành nông nghiệp (Trồng trọt, chăn nuôi)</t>
  </si>
  <si>
    <t>BIỂU PHÂN BỔ CHI TIẾT VỐN SỰ NGHIỆP THỰC HIỆN CHƯƠNG TRÌNH MTQG XÂY DỰNG NÔNG THÔN MỚI NĂM 2023</t>
  </si>
  <si>
    <t>Dự án, tiểu dự án/Đơn vị thực hiện</t>
  </si>
  <si>
    <t>PHÂN BỔ CHI TIẾT VỐN SỰ NGHIỆP THỰC HIỆN CHƯƠNG TRÌNH MTQG PHÁT TRIỂN KT-XH
VÙNG ĐỒNG BÀO DTTS VÀ MIỀN NÚI NĂM 2023</t>
  </si>
  <si>
    <t>Ghi chú: Duy tu, bảo dưỡng công trình (Tiểu dự án 1, Dự án 1 thuộc Chương trình MTQG giảm nghèo bền 
vững): UBND các xã lựa chọn hoạt động duy tu bảo dưỡng cho phù hợp (duy tu bảo dưỡng hoặc sửa chữa nhỏ) và triển khai thực hiện công tác duy tu, bảo dưỡng đảm bảo theo quy định tại Điều 5, Điều 6 của Thông tư 46/2022/TT-BTC</t>
  </si>
  <si>
    <t>Ghi chú: Chế độ Trợ cấp ban đầu năm 2020 (theo Nghị định 76/2019/NĐ-CP ngày 08/10/2019 của Chính Phủ) bao gồm:  Xã Bum Nưa (Trần Văn Tâm); Xã Mù Cả (Nguyễn Công Sơn); Xã Tá Bạ (Đao Văn Tuệ);  Xã Pa Ủ (Đao Văn Thức; Sùng A Tủa); Xã Tà Tổng (Lỳ Phù Cà); Xã Nậm Khao (Lò Duy Bình); Xã Pa Vệ Sủ (Sùng A Súa); Xã Ka Lăng (Lý Tý Hùng)).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</si>
</sst>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 #,##0.00_-;_-* &quot;-&quot;??_-;_-@_-"/>
    <numFmt numFmtId="165" formatCode="_(* #,##0_);_(* \(#,##0\);_(* &quot;-&quot;??_);_(@_)"/>
    <numFmt numFmtId="166" formatCode="_-* #,##0.000\ _₫_-;\-* #,##0.000\ _₫_-;_-* &quot;-&quot;???\ _₫_-;_-@_-"/>
    <numFmt numFmtId="167" formatCode="_(* #,##0.000_);_(* \(#,##0.000\);_(* &quot;-&quot;??_);_(@_)"/>
    <numFmt numFmtId="168" formatCode="_(* #,##0.00_);_(* \(#,##0.00\);_(* &quot;-&quot;??_);_(@_)"/>
    <numFmt numFmtId="169" formatCode="_(* #,##0_);_(* \(#,##0\);_(* &quot;-&quot;_);_(@_)"/>
    <numFmt numFmtId="170" formatCode="#,##0.000"/>
    <numFmt numFmtId="171" formatCode="_-* #,##0\ _₫_-;\-* #,##0\ _₫_-;_-* &quot;-&quot;??\ _₫_-;_-@_-"/>
    <numFmt numFmtId="172" formatCode="0.000"/>
  </numFmts>
  <fonts count="71" x14ac:knownFonts="1">
    <font>
      <sz val="11"/>
      <color theme="1"/>
      <name val="Arial"/>
      <family val="2"/>
      <scheme val="minor"/>
    </font>
    <font>
      <sz val="12"/>
      <name val="Times New Roman"/>
      <family val="1"/>
    </font>
    <font>
      <sz val="11"/>
      <name val="Times New Roman"/>
      <family val="1"/>
    </font>
    <font>
      <b/>
      <sz val="1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9"/>
      <name val="Times New Roman"/>
      <family val="1"/>
    </font>
    <font>
      <sz val="10"/>
      <name val="Arial"/>
      <family val="2"/>
    </font>
    <font>
      <b/>
      <sz val="10.5"/>
      <name val="Times New Roman"/>
      <family val="1"/>
    </font>
    <font>
      <sz val="10.5"/>
      <name val="Times New Roman"/>
      <family val="1"/>
    </font>
    <font>
      <b/>
      <i/>
      <sz val="10.5"/>
      <name val="Times New Roman"/>
      <family val="1"/>
    </font>
    <font>
      <i/>
      <sz val="10.5"/>
      <name val="Times New Roman"/>
      <family val="1"/>
    </font>
    <font>
      <sz val="11"/>
      <color theme="1"/>
      <name val="Arial"/>
      <family val="2"/>
      <scheme val="minor"/>
    </font>
    <font>
      <b/>
      <sz val="12"/>
      <name val="Times New Roman"/>
      <family val="1"/>
    </font>
    <font>
      <i/>
      <sz val="12"/>
      <name val="Times New Roman"/>
      <family val="1"/>
    </font>
    <font>
      <sz val="12"/>
      <color rgb="FFFF0000"/>
      <name val="Times New Roman"/>
      <family val="1"/>
    </font>
    <font>
      <b/>
      <u/>
      <sz val="12"/>
      <name val="Times New Roman"/>
      <family val="1"/>
    </font>
    <font>
      <b/>
      <i/>
      <sz val="12"/>
      <name val="Times New Roman"/>
      <family val="1"/>
    </font>
    <font>
      <sz val="12"/>
      <name val=".VnTime"/>
      <family val="2"/>
    </font>
    <font>
      <sz val="9"/>
      <name val="Times New Roman"/>
      <family val="1"/>
    </font>
    <font>
      <b/>
      <sz val="12"/>
      <color theme="1"/>
      <name val="Times New Roman"/>
      <family val="1"/>
    </font>
    <font>
      <sz val="12"/>
      <color theme="1"/>
      <name val="Times New Roman"/>
      <family val="1"/>
    </font>
    <font>
      <i/>
      <sz val="12"/>
      <color theme="1"/>
      <name val="Times New Roman"/>
      <family val="1"/>
    </font>
    <font>
      <b/>
      <sz val="13"/>
      <color indexed="8"/>
      <name val="Times New Roman"/>
      <family val="1"/>
    </font>
    <font>
      <sz val="13"/>
      <color indexed="8"/>
      <name val="Times New Roman"/>
      <family val="1"/>
    </font>
    <font>
      <i/>
      <sz val="13"/>
      <color indexed="8"/>
      <name val="Times New Roman"/>
      <family val="1"/>
    </font>
    <font>
      <b/>
      <sz val="12"/>
      <color indexed="8"/>
      <name val="Times New Roman"/>
      <family val="1"/>
    </font>
    <font>
      <sz val="12"/>
      <color indexed="8"/>
      <name val="Times New Roman"/>
      <family val="1"/>
    </font>
    <font>
      <b/>
      <u/>
      <sz val="13"/>
      <color indexed="8"/>
      <name val="Times New Roman"/>
      <family val="1"/>
    </font>
    <font>
      <sz val="10"/>
      <color theme="1"/>
      <name val="Times New Roman"/>
      <family val="1"/>
    </font>
    <font>
      <b/>
      <sz val="10"/>
      <color theme="1"/>
      <name val="Times New Roman"/>
      <family val="1"/>
    </font>
    <font>
      <b/>
      <sz val="10"/>
      <color rgb="FFFF0000"/>
      <name val="Times New Roman"/>
      <family val="1"/>
    </font>
    <font>
      <b/>
      <sz val="11"/>
      <color rgb="FFFF0000"/>
      <name val="Times New Roman"/>
      <family val="1"/>
    </font>
    <font>
      <i/>
      <sz val="11"/>
      <name val="Times New Roman"/>
      <family val="1"/>
    </font>
    <font>
      <b/>
      <i/>
      <sz val="10"/>
      <color rgb="FFFF0000"/>
      <name val="Times New Roman"/>
      <family val="1"/>
    </font>
    <font>
      <sz val="11"/>
      <color theme="1"/>
      <name val="Times New Roman"/>
      <family val="1"/>
    </font>
    <font>
      <b/>
      <i/>
      <sz val="10"/>
      <color theme="1"/>
      <name val="Times New Roman"/>
      <family val="1"/>
    </font>
    <font>
      <b/>
      <i/>
      <sz val="11"/>
      <name val="Times New Roman"/>
      <family val="1"/>
    </font>
    <font>
      <b/>
      <i/>
      <sz val="11"/>
      <color rgb="FFFF0000"/>
      <name val="Times New Roman"/>
      <family val="1"/>
    </font>
    <font>
      <sz val="10"/>
      <color rgb="FFFF0000"/>
      <name val="Times New Roman"/>
      <family val="1"/>
    </font>
    <font>
      <b/>
      <sz val="10"/>
      <color rgb="FF00B050"/>
      <name val="Times New Roman"/>
      <family val="1"/>
    </font>
    <font>
      <sz val="14"/>
      <color theme="1"/>
      <name val="Times New Roman"/>
      <family val="1"/>
    </font>
    <font>
      <sz val="11"/>
      <color theme="0"/>
      <name val="Times New Roman"/>
      <family val="1"/>
    </font>
    <font>
      <sz val="14"/>
      <color theme="0"/>
      <name val="Times New Roman"/>
      <family val="1"/>
    </font>
    <font>
      <i/>
      <sz val="10"/>
      <color rgb="FFFF0000"/>
      <name val="Times New Roman"/>
      <family val="1"/>
    </font>
    <font>
      <i/>
      <sz val="10"/>
      <color rgb="FF0070C0"/>
      <name val="Times New Roman"/>
      <family val="1"/>
    </font>
    <font>
      <sz val="10"/>
      <color rgb="FF0070C0"/>
      <name val="Times New Roman"/>
      <family val="1"/>
    </font>
    <font>
      <b/>
      <i/>
      <sz val="10"/>
      <color rgb="FF7030A0"/>
      <name val="Times New Roman"/>
      <family val="1"/>
    </font>
    <font>
      <b/>
      <i/>
      <sz val="10"/>
      <color rgb="FF00B050"/>
      <name val="Times New Roman"/>
      <family val="1"/>
    </font>
    <font>
      <b/>
      <i/>
      <sz val="10"/>
      <color rgb="FF0070C0"/>
      <name val="Times New Roman"/>
      <family val="1"/>
    </font>
    <font>
      <sz val="10"/>
      <color rgb="FF00B050"/>
      <name val="Times New Roman"/>
      <family val="1"/>
    </font>
    <font>
      <b/>
      <u/>
      <sz val="10"/>
      <color rgb="FFFF0000"/>
      <name val="Times New Roman"/>
      <family val="1"/>
    </font>
    <font>
      <i/>
      <sz val="10"/>
      <color rgb="FF00B050"/>
      <name val="Times New Roman"/>
      <family val="1"/>
    </font>
    <font>
      <i/>
      <sz val="11"/>
      <color rgb="FF00B050"/>
      <name val="Times New Roman"/>
      <family val="1"/>
    </font>
    <font>
      <b/>
      <i/>
      <sz val="14"/>
      <color theme="1"/>
      <name val="Times New Roman"/>
      <family val="1"/>
    </font>
    <font>
      <sz val="11"/>
      <name val="Arial"/>
      <family val="2"/>
      <scheme val="minor"/>
    </font>
    <font>
      <sz val="12"/>
      <name val="Arial"/>
      <family val="2"/>
      <scheme val="minor"/>
    </font>
    <font>
      <b/>
      <i/>
      <sz val="11"/>
      <name val="Arial"/>
      <family val="2"/>
      <scheme val="minor"/>
    </font>
    <font>
      <sz val="11"/>
      <color indexed="8"/>
      <name val="Times New Roman"/>
      <family val="1"/>
    </font>
    <font>
      <b/>
      <sz val="11"/>
      <color indexed="8"/>
      <name val="Times New Roman"/>
      <family val="1"/>
    </font>
    <font>
      <b/>
      <i/>
      <sz val="11"/>
      <color indexed="8"/>
      <name val="Times New Roman"/>
      <family val="1"/>
    </font>
    <font>
      <b/>
      <i/>
      <sz val="12"/>
      <color theme="1"/>
      <name val="Times New Roman"/>
      <family val="1"/>
    </font>
    <font>
      <b/>
      <u/>
      <sz val="10.5"/>
      <name val="Times New Roman"/>
      <family val="1"/>
    </font>
    <font>
      <sz val="12"/>
      <color rgb="FF000000"/>
      <name val="Times New Roman"/>
      <family val="1"/>
    </font>
    <font>
      <b/>
      <sz val="12"/>
      <color rgb="FF000000"/>
      <name val="Times New Roman"/>
      <family val="1"/>
    </font>
    <font>
      <b/>
      <u/>
      <sz val="12"/>
      <color rgb="FF000000"/>
      <name val="Times New Roman"/>
      <family val="1"/>
    </font>
    <font>
      <u/>
      <sz val="11"/>
      <name val="Arial"/>
      <family val="2"/>
      <scheme val="minor"/>
    </font>
    <font>
      <sz val="14"/>
      <name val="Times New Roman"/>
      <family val="1"/>
    </font>
    <font>
      <sz val="11"/>
      <name val="Times New Roman"/>
      <family val="1"/>
      <charset val="163"/>
      <scheme val="major"/>
    </font>
  </fonts>
  <fills count="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0"/>
        <bgColor indexed="9"/>
      </patternFill>
    </fill>
    <fill>
      <patternFill patternType="solid">
        <fgColor rgb="FFFFFFFF"/>
        <bgColor rgb="FFFFFFFF"/>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right/>
      <top style="thin">
        <color auto="1"/>
      </top>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s>
  <cellStyleXfs count="9">
    <xf numFmtId="0" fontId="0" fillId="0" borderId="0"/>
    <xf numFmtId="0" fontId="1" fillId="0" borderId="0"/>
    <xf numFmtId="0" fontId="9" fillId="0" borderId="0"/>
    <xf numFmtId="0" fontId="9" fillId="0" borderId="0"/>
    <xf numFmtId="0" fontId="1" fillId="0" borderId="0"/>
    <xf numFmtId="164" fontId="14" fillId="0" borderId="0" applyFont="0" applyFill="0" applyBorder="0" applyAlignment="0" applyProtection="0"/>
    <xf numFmtId="0" fontId="20" fillId="0" borderId="0"/>
    <xf numFmtId="168" fontId="14" fillId="0" borderId="0" applyFont="0" applyFill="0" applyBorder="0" applyAlignment="0" applyProtection="0"/>
    <xf numFmtId="168" fontId="1" fillId="0" borderId="0" applyFont="0" applyFill="0" applyBorder="0" applyAlignment="0" applyProtection="0"/>
  </cellStyleXfs>
  <cellXfs count="474">
    <xf numFmtId="0" fontId="0" fillId="0" borderId="0" xfId="0"/>
    <xf numFmtId="3" fontId="11" fillId="0" borderId="0" xfId="0" applyNumberFormat="1" applyFont="1" applyFill="1" applyAlignment="1">
      <alignment horizontal="center" vertical="center" wrapText="1"/>
    </xf>
    <xf numFmtId="0" fontId="11" fillId="0" borderId="0" xfId="0" applyFont="1" applyFill="1" applyAlignment="1">
      <alignment vertical="center" wrapText="1"/>
    </xf>
    <xf numFmtId="0" fontId="1" fillId="0" borderId="0" xfId="2" applyFont="1" applyFill="1" applyAlignment="1">
      <alignment horizontal="center" vertical="center"/>
    </xf>
    <xf numFmtId="0" fontId="1" fillId="0" borderId="0" xfId="2" applyFont="1" applyFill="1" applyAlignment="1">
      <alignment vertical="center"/>
    </xf>
    <xf numFmtId="165" fontId="1" fillId="0" borderId="0" xfId="5" applyNumberFormat="1" applyFont="1" applyFill="1" applyAlignment="1">
      <alignment vertical="center"/>
    </xf>
    <xf numFmtId="0" fontId="17" fillId="0" borderId="0" xfId="0" applyFont="1" applyAlignment="1">
      <alignment vertical="center"/>
    </xf>
    <xf numFmtId="0" fontId="15" fillId="0" borderId="0" xfId="0" applyFont="1" applyFill="1" applyAlignment="1">
      <alignment vertical="center" wrapText="1"/>
    </xf>
    <xf numFmtId="0" fontId="1" fillId="0" borderId="1" xfId="0" applyFont="1" applyFill="1" applyBorder="1" applyAlignment="1">
      <alignment vertical="center" wrapText="1"/>
    </xf>
    <xf numFmtId="0" fontId="1" fillId="0" borderId="0" xfId="0" applyFont="1" applyFill="1" applyAlignment="1">
      <alignment vertical="center" wrapText="1"/>
    </xf>
    <xf numFmtId="2" fontId="22" fillId="0" borderId="0" xfId="0" applyNumberFormat="1" applyFont="1" applyAlignment="1">
      <alignment horizontal="center" vertical="center" wrapText="1"/>
    </xf>
    <xf numFmtId="2" fontId="22" fillId="0" borderId="0" xfId="0" applyNumberFormat="1" applyFont="1" applyAlignment="1">
      <alignment vertical="center" wrapText="1"/>
    </xf>
    <xf numFmtId="2" fontId="23" fillId="0" borderId="0" xfId="0" applyNumberFormat="1" applyFont="1" applyAlignment="1">
      <alignment vertical="center" wrapText="1"/>
    </xf>
    <xf numFmtId="3" fontId="22" fillId="0" borderId="1" xfId="0" applyNumberFormat="1" applyFont="1" applyBorder="1" applyAlignment="1">
      <alignment horizontal="center" vertical="center" wrapText="1"/>
    </xf>
    <xf numFmtId="3" fontId="23" fillId="0" borderId="1" xfId="0" applyNumberFormat="1" applyFont="1" applyBorder="1" applyAlignment="1">
      <alignment horizontal="center" vertical="center" wrapText="1"/>
    </xf>
    <xf numFmtId="3" fontId="23" fillId="0" borderId="1" xfId="0" applyNumberFormat="1" applyFont="1" applyBorder="1" applyAlignment="1">
      <alignment horizontal="left" vertical="center" wrapText="1"/>
    </xf>
    <xf numFmtId="2" fontId="22"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2" fillId="0" borderId="1" xfId="0" applyFont="1" applyBorder="1" applyAlignment="1">
      <alignment horizontal="center" vertical="center" wrapText="1"/>
    </xf>
    <xf numFmtId="3" fontId="26" fillId="3" borderId="0" xfId="0" applyNumberFormat="1" applyFont="1" applyFill="1" applyAlignment="1">
      <alignment horizontal="right" vertical="center"/>
    </xf>
    <xf numFmtId="49" fontId="26" fillId="3" borderId="0" xfId="0" applyNumberFormat="1" applyFont="1" applyFill="1" applyAlignment="1">
      <alignment horizontal="center" vertical="center" wrapText="1"/>
    </xf>
    <xf numFmtId="0" fontId="26" fillId="3" borderId="0" xfId="0" applyFont="1" applyFill="1" applyAlignment="1">
      <alignment vertical="center"/>
    </xf>
    <xf numFmtId="0" fontId="28" fillId="3" borderId="0" xfId="0" applyFont="1" applyFill="1" applyAlignment="1">
      <alignment horizontal="center" vertical="center"/>
    </xf>
    <xf numFmtId="0" fontId="29" fillId="3" borderId="0" xfId="0" applyFont="1" applyFill="1" applyAlignment="1">
      <alignment horizontal="left" vertical="center" wrapText="1"/>
    </xf>
    <xf numFmtId="0" fontId="28" fillId="3" borderId="1" xfId="0" applyFont="1" applyFill="1" applyBorder="1" applyAlignment="1">
      <alignment horizontal="center" vertical="center" wrapText="1"/>
    </xf>
    <xf numFmtId="0" fontId="28" fillId="3" borderId="1" xfId="0" applyNumberFormat="1" applyFont="1" applyFill="1" applyBorder="1" applyAlignment="1">
      <alignment horizontal="center" vertical="center" wrapText="1"/>
    </xf>
    <xf numFmtId="3" fontId="28" fillId="3" borderId="1" xfId="0" applyNumberFormat="1" applyFont="1" applyFill="1" applyBorder="1" applyAlignment="1">
      <alignment horizontal="center" vertical="center" wrapText="1"/>
    </xf>
    <xf numFmtId="49" fontId="28" fillId="3" borderId="1" xfId="0" applyNumberFormat="1" applyFont="1" applyFill="1" applyBorder="1" applyAlignment="1">
      <alignment horizontal="center" vertical="center" wrapText="1"/>
    </xf>
    <xf numFmtId="0" fontId="25" fillId="3" borderId="0" xfId="0" applyFont="1" applyFill="1" applyBorder="1" applyAlignment="1">
      <alignment horizontal="center" vertical="center"/>
    </xf>
    <xf numFmtId="0" fontId="30" fillId="3" borderId="0" xfId="0" applyFont="1" applyFill="1" applyBorder="1" applyAlignment="1">
      <alignment horizontal="center" vertical="center"/>
    </xf>
    <xf numFmtId="0" fontId="25" fillId="3" borderId="5" xfId="0" applyFont="1" applyFill="1" applyBorder="1" applyAlignment="1">
      <alignment horizontal="center" vertical="center"/>
    </xf>
    <xf numFmtId="0" fontId="26" fillId="3" borderId="5" xfId="0" applyFont="1" applyFill="1" applyBorder="1" applyAlignment="1">
      <alignment horizontal="left" vertical="center" wrapText="1"/>
    </xf>
    <xf numFmtId="3" fontId="26" fillId="3" borderId="5" xfId="0" applyNumberFormat="1" applyFont="1" applyFill="1" applyBorder="1" applyAlignment="1">
      <alignment horizontal="right" vertical="center"/>
    </xf>
    <xf numFmtId="49" fontId="26" fillId="3" borderId="5" xfId="0" applyNumberFormat="1" applyFont="1" applyFill="1" applyBorder="1" applyAlignment="1">
      <alignment horizontal="center" vertical="center" wrapText="1"/>
    </xf>
    <xf numFmtId="0" fontId="26" fillId="3" borderId="5" xfId="0" applyFont="1" applyFill="1" applyBorder="1" applyAlignment="1">
      <alignment vertical="center"/>
    </xf>
    <xf numFmtId="0" fontId="25" fillId="3" borderId="0" xfId="0" applyFont="1" applyFill="1" applyAlignment="1">
      <alignment horizontal="center" vertical="center"/>
    </xf>
    <xf numFmtId="0" fontId="26" fillId="3" borderId="0" xfId="0" applyFont="1" applyFill="1" applyAlignment="1">
      <alignment horizontal="left" vertical="center" wrapText="1"/>
    </xf>
    <xf numFmtId="0" fontId="28" fillId="0" borderId="2" xfId="0" applyFont="1" applyFill="1" applyBorder="1" applyAlignment="1">
      <alignment horizontal="center" vertical="center" wrapText="1"/>
    </xf>
    <xf numFmtId="0" fontId="28" fillId="0" borderId="2" xfId="0" applyNumberFormat="1" applyFont="1" applyFill="1" applyBorder="1" applyAlignment="1">
      <alignment horizontal="justify" vertical="center" wrapText="1"/>
    </xf>
    <xf numFmtId="3" fontId="15" fillId="0" borderId="2" xfId="0" applyNumberFormat="1" applyFont="1" applyFill="1" applyBorder="1" applyAlignment="1">
      <alignment horizontal="right" vertical="center" wrapText="1"/>
    </xf>
    <xf numFmtId="3" fontId="29" fillId="0" borderId="2" xfId="0" applyNumberFormat="1" applyFont="1" applyFill="1" applyBorder="1" applyAlignment="1">
      <alignment vertical="center" wrapText="1"/>
    </xf>
    <xf numFmtId="0" fontId="25" fillId="0" borderId="0"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2" xfId="0" applyNumberFormat="1" applyFont="1" applyFill="1" applyBorder="1" applyAlignment="1">
      <alignment horizontal="justify" vertical="center" wrapText="1"/>
    </xf>
    <xf numFmtId="3" fontId="1" fillId="0" borderId="2" xfId="0" applyNumberFormat="1" applyFont="1" applyFill="1" applyBorder="1" applyAlignment="1">
      <alignment horizontal="right" vertical="center" wrapText="1"/>
    </xf>
    <xf numFmtId="3" fontId="29" fillId="0" borderId="4"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3" fontId="2" fillId="0" borderId="1" xfId="0" applyNumberFormat="1" applyFont="1" applyFill="1" applyBorder="1" applyAlignment="1">
      <alignment horizontal="right" vertical="center" wrapText="1"/>
    </xf>
    <xf numFmtId="0" fontId="35" fillId="0" borderId="1" xfId="0" applyFont="1" applyFill="1" applyBorder="1" applyAlignment="1">
      <alignment horizontal="right" vertical="center"/>
    </xf>
    <xf numFmtId="0" fontId="2" fillId="0" borderId="1" xfId="0" applyFont="1" applyFill="1" applyBorder="1" applyAlignment="1">
      <alignment horizontal="right" vertical="center"/>
    </xf>
    <xf numFmtId="0" fontId="53" fillId="0" borderId="0" xfId="0" applyFont="1" applyFill="1"/>
    <xf numFmtId="0" fontId="1" fillId="0" borderId="0" xfId="0" applyFont="1" applyFill="1" applyAlignment="1">
      <alignment horizontal="left" vertical="center" wrapText="1"/>
    </xf>
    <xf numFmtId="0" fontId="11" fillId="0" borderId="0" xfId="0" applyFont="1" applyFill="1" applyAlignment="1">
      <alignment horizontal="center" vertical="center" wrapText="1"/>
    </xf>
    <xf numFmtId="0" fontId="10" fillId="0" borderId="0" xfId="0" applyFont="1" applyFill="1" applyAlignment="1">
      <alignment horizontal="center" vertical="center" wrapText="1"/>
    </xf>
    <xf numFmtId="3" fontId="10" fillId="0" borderId="0" xfId="0" applyNumberFormat="1" applyFont="1" applyFill="1" applyAlignment="1">
      <alignment horizontal="center" vertical="center" wrapText="1"/>
    </xf>
    <xf numFmtId="0" fontId="35" fillId="0" borderId="1" xfId="0" applyFont="1" applyFill="1" applyBorder="1" applyAlignment="1">
      <alignment horizontal="center" vertical="center" wrapText="1"/>
    </xf>
    <xf numFmtId="3" fontId="35" fillId="0" borderId="1" xfId="0" quotePrefix="1" applyNumberFormat="1" applyFont="1" applyFill="1" applyBorder="1" applyAlignment="1">
      <alignment horizontal="left" vertical="center" wrapText="1"/>
    </xf>
    <xf numFmtId="3" fontId="5" fillId="0" borderId="1" xfId="0" quotePrefix="1" applyNumberFormat="1" applyFont="1" applyFill="1" applyBorder="1" applyAlignment="1">
      <alignment horizontal="center" vertical="center" wrapText="1"/>
    </xf>
    <xf numFmtId="3" fontId="2" fillId="0" borderId="1" xfId="0" quotePrefix="1" applyNumberFormat="1" applyFont="1" applyFill="1" applyBorder="1" applyAlignment="1">
      <alignment horizontal="center" vertical="center" wrapText="1"/>
    </xf>
    <xf numFmtId="3" fontId="35" fillId="0" borderId="1" xfId="0" applyNumberFormat="1" applyFont="1" applyFill="1" applyBorder="1" applyAlignment="1">
      <alignment vertical="center"/>
    </xf>
    <xf numFmtId="3" fontId="39" fillId="0" borderId="1" xfId="0" quotePrefix="1" applyNumberFormat="1" applyFont="1" applyFill="1" applyBorder="1" applyAlignment="1">
      <alignment horizontal="center" vertical="center" wrapText="1"/>
    </xf>
    <xf numFmtId="0" fontId="7" fillId="0" borderId="0" xfId="0" applyFont="1" applyFill="1"/>
    <xf numFmtId="0" fontId="22" fillId="0" borderId="0" xfId="0" applyFont="1" applyFill="1"/>
    <xf numFmtId="0" fontId="23" fillId="0" borderId="0" xfId="0" applyFont="1" applyFill="1"/>
    <xf numFmtId="0" fontId="31" fillId="0" borderId="0" xfId="0" applyFont="1" applyFill="1"/>
    <xf numFmtId="0" fontId="32" fillId="0" borderId="0" xfId="0" applyFont="1" applyFill="1" applyAlignment="1">
      <alignment horizontal="center"/>
    </xf>
    <xf numFmtId="0" fontId="33" fillId="0" borderId="0" xfId="0" applyFont="1" applyFill="1" applyAlignment="1">
      <alignment horizontal="center"/>
    </xf>
    <xf numFmtId="0" fontId="3" fillId="0" borderId="1" xfId="0" applyFont="1" applyFill="1" applyBorder="1" applyAlignment="1">
      <alignment horizontal="center" vertical="center"/>
    </xf>
    <xf numFmtId="0" fontId="46" fillId="0" borderId="0" xfId="0" applyFont="1" applyFill="1"/>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35" fillId="0" borderId="1" xfId="0" applyFont="1" applyFill="1" applyBorder="1" applyAlignment="1">
      <alignment vertical="center"/>
    </xf>
    <xf numFmtId="3" fontId="35" fillId="0" borderId="1" xfId="0" quotePrefix="1" applyNumberFormat="1" applyFont="1" applyFill="1" applyBorder="1" applyAlignment="1">
      <alignment horizontal="center" vertical="center" wrapText="1"/>
    </xf>
    <xf numFmtId="3" fontId="2" fillId="0" borderId="1" xfId="0" quotePrefix="1" applyNumberFormat="1" applyFont="1" applyFill="1" applyBorder="1" applyAlignment="1">
      <alignment vertical="center" wrapText="1"/>
    </xf>
    <xf numFmtId="0" fontId="47" fillId="0" borderId="0" xfId="0" applyFont="1" applyFill="1"/>
    <xf numFmtId="3" fontId="35" fillId="0" borderId="1" xfId="0" quotePrefix="1" applyNumberFormat="1" applyFont="1" applyFill="1" applyBorder="1" applyAlignment="1">
      <alignment vertical="center" wrapText="1"/>
    </xf>
    <xf numFmtId="0" fontId="48" fillId="0" borderId="0" xfId="0" applyFont="1" applyFill="1"/>
    <xf numFmtId="0" fontId="5" fillId="0" borderId="1" xfId="0" applyFont="1" applyFill="1" applyBorder="1" applyAlignment="1">
      <alignment horizontal="center" vertical="center"/>
    </xf>
    <xf numFmtId="3" fontId="6" fillId="0" borderId="1" xfId="0" quotePrefix="1" applyNumberFormat="1" applyFont="1" applyFill="1" applyBorder="1" applyAlignment="1">
      <alignment horizontal="center" vertical="center" wrapText="1"/>
    </xf>
    <xf numFmtId="3" fontId="3" fillId="0" borderId="1" xfId="0" quotePrefix="1" applyNumberFormat="1" applyFont="1" applyFill="1" applyBorder="1" applyAlignment="1">
      <alignment horizontal="center" vertical="center" wrapText="1"/>
    </xf>
    <xf numFmtId="0" fontId="36" fillId="0" borderId="0" xfId="0" applyFont="1" applyFill="1"/>
    <xf numFmtId="0" fontId="37" fillId="0" borderId="1" xfId="0" applyFont="1" applyFill="1" applyBorder="1" applyAlignment="1">
      <alignment horizontal="center" vertical="center"/>
    </xf>
    <xf numFmtId="0" fontId="37"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69" fontId="3" fillId="0" borderId="1" xfId="7" applyNumberFormat="1" applyFont="1" applyFill="1" applyBorder="1" applyAlignment="1">
      <alignment vertical="center" wrapText="1"/>
    </xf>
    <xf numFmtId="0" fontId="38" fillId="0" borderId="0" xfId="0" applyFont="1" applyFill="1"/>
    <xf numFmtId="0" fontId="2"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169" fontId="2" fillId="0" borderId="1" xfId="7" applyNumberFormat="1" applyFont="1" applyFill="1" applyBorder="1" applyAlignment="1">
      <alignment vertical="center" wrapText="1"/>
    </xf>
    <xf numFmtId="169" fontId="2" fillId="0" borderId="1" xfId="7" applyNumberFormat="1" applyFont="1" applyFill="1" applyBorder="1" applyAlignment="1">
      <alignment vertical="center"/>
    </xf>
    <xf numFmtId="0" fontId="37" fillId="0" borderId="1"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2" fillId="0" borderId="0" xfId="0" applyFont="1" applyFill="1"/>
    <xf numFmtId="0" fontId="3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42" fillId="0" borderId="0" xfId="0" applyFont="1" applyFill="1"/>
    <xf numFmtId="0" fontId="35" fillId="0" borderId="1" xfId="0" applyFont="1" applyFill="1" applyBorder="1" applyAlignment="1">
      <alignment horizontal="justify" vertical="center" wrapText="1"/>
    </xf>
    <xf numFmtId="0" fontId="35" fillId="0" borderId="1" xfId="0" applyFont="1" applyFill="1" applyBorder="1" applyAlignment="1">
      <alignment horizontal="center" vertical="center"/>
    </xf>
    <xf numFmtId="0" fontId="3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35" fillId="0" borderId="1" xfId="0" applyFont="1" applyFill="1" applyBorder="1" applyAlignment="1">
      <alignment vertical="center" wrapText="1"/>
    </xf>
    <xf numFmtId="0" fontId="5" fillId="0" borderId="0"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5" fillId="0" borderId="0" xfId="0" applyFont="1" applyFill="1"/>
    <xf numFmtId="3" fontId="2" fillId="0" borderId="1" xfId="0" applyNumberFormat="1" applyFont="1" applyFill="1" applyBorder="1" applyAlignment="1">
      <alignment vertical="center"/>
    </xf>
    <xf numFmtId="0" fontId="2" fillId="0" borderId="1" xfId="0" quotePrefix="1" applyFont="1" applyFill="1" applyBorder="1" applyAlignment="1">
      <alignment horizontal="justify" vertical="center" wrapText="1"/>
    </xf>
    <xf numFmtId="169" fontId="3" fillId="0" borderId="1" xfId="7" applyNumberFormat="1" applyFont="1" applyFill="1" applyBorder="1" applyAlignment="1">
      <alignment vertical="center"/>
    </xf>
    <xf numFmtId="3" fontId="35" fillId="0" borderId="1" xfId="7" applyNumberFormat="1" applyFont="1" applyFill="1" applyBorder="1" applyAlignment="1">
      <alignment vertical="center"/>
    </xf>
    <xf numFmtId="169" fontId="35" fillId="0" borderId="1" xfId="7" applyNumberFormat="1" applyFont="1" applyFill="1" applyBorder="1" applyAlignment="1">
      <alignment vertical="center"/>
    </xf>
    <xf numFmtId="169" fontId="36" fillId="0" borderId="0" xfId="0" applyNumberFormat="1" applyFont="1" applyFill="1"/>
    <xf numFmtId="3" fontId="2" fillId="0" borderId="1" xfId="0" quotePrefix="1" applyNumberFormat="1" applyFont="1" applyFill="1" applyBorder="1" applyAlignment="1">
      <alignment horizontal="left" vertical="center" wrapText="1"/>
    </xf>
    <xf numFmtId="3" fontId="3" fillId="0" borderId="1" xfId="0" quotePrefix="1" applyNumberFormat="1" applyFont="1" applyFill="1" applyBorder="1" applyAlignment="1">
      <alignment horizontal="right" vertical="center" wrapText="1"/>
    </xf>
    <xf numFmtId="0" fontId="49" fillId="0" borderId="0" xfId="0" applyFont="1" applyFill="1"/>
    <xf numFmtId="1" fontId="2" fillId="0" borderId="1" xfId="0" quotePrefix="1" applyNumberFormat="1" applyFont="1" applyFill="1" applyBorder="1" applyAlignment="1">
      <alignment horizontal="center" vertical="center" wrapText="1"/>
    </xf>
    <xf numFmtId="1" fontId="2" fillId="0" borderId="1" xfId="0" quotePrefix="1" applyNumberFormat="1" applyFont="1" applyFill="1" applyBorder="1" applyAlignment="1">
      <alignment horizontal="right" vertical="center" wrapText="1"/>
    </xf>
    <xf numFmtId="169" fontId="2" fillId="0" borderId="1" xfId="0" applyNumberFormat="1" applyFont="1" applyFill="1" applyBorder="1" applyAlignment="1">
      <alignment vertical="center" wrapText="1"/>
    </xf>
    <xf numFmtId="169" fontId="2" fillId="0" borderId="1" xfId="0" applyNumberFormat="1" applyFont="1" applyFill="1" applyBorder="1" applyAlignment="1">
      <alignment horizontal="right" vertical="center" wrapText="1"/>
    </xf>
    <xf numFmtId="3" fontId="7" fillId="0" borderId="1" xfId="0" quotePrefix="1" applyNumberFormat="1" applyFont="1" applyFill="1" applyBorder="1" applyAlignment="1">
      <alignment horizontal="center" vertical="center" wrapText="1"/>
    </xf>
    <xf numFmtId="0" fontId="50" fillId="0" borderId="0" xfId="0" applyFont="1" applyFill="1"/>
    <xf numFmtId="3" fontId="5" fillId="0" borderId="1" xfId="0" quotePrefix="1" applyNumberFormat="1" applyFont="1" applyFill="1" applyBorder="1" applyAlignment="1">
      <alignment horizontal="left" vertical="center" wrapText="1"/>
    </xf>
    <xf numFmtId="3" fontId="21" fillId="0" borderId="1" xfId="0" quotePrefix="1" applyNumberFormat="1" applyFont="1" applyFill="1" applyBorder="1" applyAlignment="1">
      <alignment horizontal="center" vertical="center" wrapText="1"/>
    </xf>
    <xf numFmtId="0" fontId="51" fillId="0" borderId="0" xfId="0" applyFont="1" applyFill="1"/>
    <xf numFmtId="0" fontId="33" fillId="0" borderId="0" xfId="0" applyFont="1" applyFill="1"/>
    <xf numFmtId="0" fontId="4" fillId="0" borderId="0" xfId="0" applyFont="1" applyFill="1"/>
    <xf numFmtId="169" fontId="3" fillId="0" borderId="1" xfId="0" applyNumberFormat="1" applyFont="1" applyFill="1" applyBorder="1" applyAlignment="1">
      <alignment horizontal="right" vertical="center" wrapText="1"/>
    </xf>
    <xf numFmtId="0" fontId="39" fillId="0" borderId="1" xfId="0" applyFont="1" applyFill="1" applyBorder="1" applyAlignment="1">
      <alignment horizontal="justify" vertical="center" wrapText="1"/>
    </xf>
    <xf numFmtId="169" fontId="39" fillId="0" borderId="1" xfId="0" applyNumberFormat="1" applyFont="1" applyFill="1" applyBorder="1" applyAlignment="1">
      <alignment horizontal="right" vertical="center" wrapText="1"/>
    </xf>
    <xf numFmtId="169" fontId="35" fillId="0" borderId="1" xfId="0" applyNumberFormat="1" applyFont="1" applyFill="1" applyBorder="1" applyAlignment="1">
      <alignment horizontal="right" vertical="center" wrapText="1"/>
    </xf>
    <xf numFmtId="169" fontId="2" fillId="0" borderId="1" xfId="0" applyNumberFormat="1" applyFont="1" applyFill="1" applyBorder="1" applyAlignment="1">
      <alignment horizontal="center" vertical="center" wrapText="1"/>
    </xf>
    <xf numFmtId="0" fontId="46" fillId="0" borderId="1" xfId="0" applyFont="1" applyFill="1" applyBorder="1" applyAlignment="1">
      <alignment horizontal="center" vertical="center"/>
    </xf>
    <xf numFmtId="0" fontId="39" fillId="0" borderId="1" xfId="0" applyFont="1" applyFill="1" applyBorder="1" applyAlignment="1">
      <alignment horizontal="left" vertical="center" wrapText="1"/>
    </xf>
    <xf numFmtId="3" fontId="7" fillId="0" borderId="0" xfId="0" applyNumberFormat="1" applyFont="1" applyFill="1"/>
    <xf numFmtId="0" fontId="2" fillId="0" borderId="1" xfId="0" applyFont="1" applyFill="1" applyBorder="1" applyAlignment="1">
      <alignment horizontal="center"/>
    </xf>
    <xf numFmtId="0" fontId="39" fillId="0" borderId="1" xfId="0" applyFont="1" applyFill="1" applyBorder="1" applyAlignment="1">
      <alignment horizontal="center"/>
    </xf>
    <xf numFmtId="3" fontId="41" fillId="0" borderId="0" xfId="0" applyNumberFormat="1" applyFont="1" applyFill="1"/>
    <xf numFmtId="0" fontId="39" fillId="0" borderId="1" xfId="0" applyFont="1" applyFill="1" applyBorder="1" applyAlignment="1">
      <alignment horizontal="center" vertical="center" wrapText="1"/>
    </xf>
    <xf numFmtId="0" fontId="7" fillId="0" borderId="1" xfId="0" applyFont="1" applyFill="1" applyBorder="1" applyAlignment="1">
      <alignment horizontal="center"/>
    </xf>
    <xf numFmtId="169" fontId="39" fillId="0" borderId="1" xfId="0" applyNumberFormat="1" applyFont="1" applyFill="1" applyBorder="1" applyAlignment="1">
      <alignment vertical="center" wrapText="1"/>
    </xf>
    <xf numFmtId="0" fontId="6" fillId="0" borderId="0" xfId="0" applyFont="1" applyFill="1"/>
    <xf numFmtId="3" fontId="46" fillId="0" borderId="0" xfId="0" applyNumberFormat="1" applyFont="1" applyFill="1"/>
    <xf numFmtId="169" fontId="35" fillId="0" borderId="1" xfId="0" applyNumberFormat="1" applyFont="1" applyFill="1" applyBorder="1" applyAlignment="1">
      <alignment vertical="center" wrapText="1"/>
    </xf>
    <xf numFmtId="3" fontId="5"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7" fillId="0" borderId="7" xfId="0" applyFont="1" applyFill="1" applyBorder="1" applyAlignment="1">
      <alignment horizontal="justify" vertical="center" wrapText="1"/>
    </xf>
    <xf numFmtId="0" fontId="31" fillId="0" borderId="7" xfId="0" applyFont="1" applyFill="1" applyBorder="1" applyAlignment="1">
      <alignment horizontal="center" vertical="center"/>
    </xf>
    <xf numFmtId="0" fontId="37" fillId="0" borderId="7" xfId="0" applyFont="1" applyFill="1" applyBorder="1" applyAlignment="1">
      <alignment horizontal="center" vertical="center"/>
    </xf>
    <xf numFmtId="169" fontId="37" fillId="0" borderId="7" xfId="0" applyNumberFormat="1" applyFont="1" applyFill="1" applyBorder="1" applyAlignment="1">
      <alignment vertical="center" wrapText="1"/>
    </xf>
    <xf numFmtId="0" fontId="4" fillId="0" borderId="1" xfId="0" applyFont="1" applyFill="1" applyBorder="1" applyAlignment="1">
      <alignment horizontal="center" vertical="center"/>
    </xf>
    <xf numFmtId="0" fontId="31" fillId="0" borderId="1" xfId="0" applyFont="1" applyFill="1" applyBorder="1" applyAlignment="1">
      <alignment horizontal="center" vertical="center"/>
    </xf>
    <xf numFmtId="169" fontId="37" fillId="0" borderId="1" xfId="0" applyNumberFormat="1" applyFont="1" applyFill="1" applyBorder="1" applyAlignment="1">
      <alignment vertical="center" wrapText="1"/>
    </xf>
    <xf numFmtId="3" fontId="35" fillId="0" borderId="1" xfId="0" applyNumberFormat="1" applyFont="1" applyFill="1" applyBorder="1" applyAlignment="1">
      <alignment horizontal="center" vertical="center"/>
    </xf>
    <xf numFmtId="3" fontId="35" fillId="0" borderId="1" xfId="0" applyNumberFormat="1" applyFont="1" applyFill="1" applyBorder="1" applyAlignment="1">
      <alignment horizontal="right" vertical="center"/>
    </xf>
    <xf numFmtId="3" fontId="46" fillId="0" borderId="1" xfId="0" quotePrefix="1" applyNumberFormat="1" applyFont="1" applyFill="1" applyBorder="1" applyAlignment="1">
      <alignment horizontal="center" vertical="center" wrapText="1"/>
    </xf>
    <xf numFmtId="0" fontId="54" fillId="0" borderId="0" xfId="0" applyFont="1" applyFill="1"/>
    <xf numFmtId="0" fontId="37" fillId="0" borderId="1" xfId="0" applyFont="1" applyFill="1" applyBorder="1" applyAlignment="1">
      <alignment horizontal="left" vertical="center"/>
    </xf>
    <xf numFmtId="0" fontId="52" fillId="0" borderId="0" xfId="0" applyFont="1" applyFill="1"/>
    <xf numFmtId="0" fontId="55" fillId="0" borderId="1" xfId="0" applyFont="1" applyFill="1" applyBorder="1" applyAlignment="1">
      <alignment vertical="center"/>
    </xf>
    <xf numFmtId="3" fontId="35" fillId="0" borderId="1" xfId="0" applyNumberFormat="1" applyFont="1" applyFill="1" applyBorder="1" applyAlignment="1">
      <alignment vertical="center" wrapText="1"/>
    </xf>
    <xf numFmtId="0" fontId="35" fillId="0" borderId="1" xfId="0" applyFont="1" applyFill="1" applyBorder="1" applyAlignment="1">
      <alignment horizontal="left" vertical="center"/>
    </xf>
    <xf numFmtId="0" fontId="2" fillId="0" borderId="1" xfId="0" applyFont="1" applyFill="1" applyBorder="1" applyAlignment="1">
      <alignment horizontal="left" vertical="center"/>
    </xf>
    <xf numFmtId="0" fontId="37" fillId="0" borderId="1" xfId="0" applyFont="1" applyFill="1" applyBorder="1" applyAlignment="1">
      <alignment vertical="center"/>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0" fontId="39" fillId="0" borderId="1" xfId="0" applyFont="1" applyFill="1" applyBorder="1" applyAlignment="1">
      <alignment horizontal="left" vertical="center"/>
    </xf>
    <xf numFmtId="3" fontId="39" fillId="0" borderId="1" xfId="0" applyNumberFormat="1" applyFont="1" applyFill="1" applyBorder="1" applyAlignment="1">
      <alignment vertical="center"/>
    </xf>
    <xf numFmtId="0" fontId="7" fillId="0" borderId="1" xfId="0" applyFont="1" applyFill="1" applyBorder="1" applyAlignment="1">
      <alignment horizontal="left" vertical="center"/>
    </xf>
    <xf numFmtId="0" fontId="39" fillId="0" borderId="1" xfId="0" applyFont="1" applyFill="1" applyBorder="1" applyAlignment="1">
      <alignment vertical="center"/>
    </xf>
    <xf numFmtId="169" fontId="40" fillId="0" borderId="1" xfId="0" applyNumberFormat="1" applyFont="1" applyFill="1" applyBorder="1" applyAlignment="1">
      <alignment horizontal="right" vertical="center" wrapText="1"/>
    </xf>
    <xf numFmtId="3" fontId="6"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2" fillId="0" borderId="1" xfId="0" quotePrefix="1" applyFont="1" applyFill="1" applyBorder="1" applyAlignment="1">
      <alignment horizontal="center" vertical="center"/>
    </xf>
    <xf numFmtId="0" fontId="39" fillId="0" borderId="1" xfId="0" applyFont="1" applyFill="1" applyBorder="1" applyAlignment="1">
      <alignment vertical="center" wrapText="1"/>
    </xf>
    <xf numFmtId="0" fontId="43" fillId="0" borderId="0" xfId="0" applyFont="1" applyFill="1"/>
    <xf numFmtId="0" fontId="39" fillId="0" borderId="1" xfId="0" quotePrefix="1" applyFont="1" applyFill="1" applyBorder="1" applyAlignment="1">
      <alignment horizontal="center" vertical="center"/>
    </xf>
    <xf numFmtId="0" fontId="56" fillId="0" borderId="0" xfId="0" applyFont="1" applyFill="1"/>
    <xf numFmtId="0" fontId="35" fillId="0" borderId="1" xfId="0" quotePrefix="1" applyFont="1" applyFill="1" applyBorder="1" applyAlignment="1">
      <alignment horizontal="center" vertical="center"/>
    </xf>
    <xf numFmtId="0" fontId="44" fillId="0" borderId="1" xfId="0" applyFont="1" applyFill="1" applyBorder="1" applyAlignment="1">
      <alignment horizontal="center" vertical="center"/>
    </xf>
    <xf numFmtId="0" fontId="45" fillId="0" borderId="0" xfId="0" applyFont="1" applyFill="1" applyAlignment="1">
      <alignment horizontal="center"/>
    </xf>
    <xf numFmtId="0" fontId="43" fillId="0" borderId="0" xfId="0" applyFont="1" applyFill="1" applyAlignment="1">
      <alignment horizontal="center"/>
    </xf>
    <xf numFmtId="0" fontId="43" fillId="0" borderId="0" xfId="0" applyFont="1" applyFill="1" applyAlignment="1"/>
    <xf numFmtId="0" fontId="11" fillId="0" borderId="0" xfId="0" applyFont="1" applyFill="1" applyAlignment="1">
      <alignment horizontal="center" vertical="center" wrapText="1"/>
    </xf>
    <xf numFmtId="0" fontId="10"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3" fontId="10" fillId="0" borderId="0" xfId="0" applyNumberFormat="1" applyFont="1" applyFill="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3" fontId="34" fillId="0" borderId="1" xfId="0" applyNumberFormat="1" applyFont="1" applyFill="1" applyBorder="1" applyAlignment="1">
      <alignment vertical="center"/>
    </xf>
    <xf numFmtId="0" fontId="15" fillId="0" borderId="0" xfId="0" applyFont="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3" fontId="15" fillId="0" borderId="1" xfId="0" applyNumberFormat="1" applyFont="1" applyBorder="1" applyAlignment="1">
      <alignment horizontal="center" vertical="center" wrapText="1"/>
    </xf>
    <xf numFmtId="3" fontId="15" fillId="0" borderId="1" xfId="0" applyNumberFormat="1"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3" fontId="1" fillId="0" borderId="1" xfId="0" applyNumberFormat="1" applyFont="1" applyBorder="1" applyAlignment="1">
      <alignment horizontal="center" vertical="center" wrapText="1"/>
    </xf>
    <xf numFmtId="3" fontId="1" fillId="0" borderId="1" xfId="0" applyNumberFormat="1" applyFont="1" applyBorder="1" applyAlignment="1">
      <alignment vertical="center" wrapText="1"/>
    </xf>
    <xf numFmtId="0" fontId="1" fillId="0" borderId="0" xfId="0" applyFont="1" applyAlignment="1">
      <alignment vertical="center" wrapText="1"/>
    </xf>
    <xf numFmtId="0" fontId="15" fillId="0" borderId="9" xfId="0" applyFont="1" applyBorder="1" applyAlignment="1">
      <alignment horizontal="center" vertical="center" wrapText="1"/>
    </xf>
    <xf numFmtId="0" fontId="3" fillId="0" borderId="1" xfId="0" applyFont="1" applyBorder="1" applyAlignment="1">
      <alignment horizontal="center" vertical="center" wrapText="1"/>
    </xf>
    <xf numFmtId="0" fontId="18" fillId="0" borderId="0" xfId="0" applyFont="1" applyAlignment="1">
      <alignment vertical="center" wrapText="1"/>
    </xf>
    <xf numFmtId="0" fontId="1" fillId="0" borderId="0" xfId="0" applyFont="1" applyAlignment="1">
      <alignment horizontal="center" vertical="center" wrapText="1"/>
    </xf>
    <xf numFmtId="0" fontId="23" fillId="0" borderId="1" xfId="0" applyFont="1" applyBorder="1" applyAlignment="1">
      <alignment vertical="center" wrapText="1"/>
    </xf>
    <xf numFmtId="3" fontId="1" fillId="0" borderId="0" xfId="0" applyNumberFormat="1" applyFont="1" applyAlignment="1">
      <alignment vertical="center" wrapText="1"/>
    </xf>
    <xf numFmtId="0" fontId="57" fillId="0" borderId="0" xfId="0" applyFont="1" applyFill="1"/>
    <xf numFmtId="0" fontId="57" fillId="0" borderId="0" xfId="0" applyFont="1" applyFill="1" applyAlignment="1">
      <alignment horizontal="center"/>
    </xf>
    <xf numFmtId="0" fontId="15" fillId="0" borderId="0" xfId="0" applyFont="1" applyFill="1" applyAlignment="1">
      <alignment horizontal="center"/>
    </xf>
    <xf numFmtId="0" fontId="58" fillId="0" borderId="0" xfId="0" applyFont="1" applyFill="1"/>
    <xf numFmtId="0" fontId="1" fillId="0" borderId="0" xfId="1" applyFont="1" applyFill="1"/>
    <xf numFmtId="0" fontId="3" fillId="0" borderId="1" xfId="1" applyFont="1" applyFill="1" applyBorder="1" applyAlignment="1">
      <alignment horizontal="center" vertical="center" wrapText="1"/>
    </xf>
    <xf numFmtId="170" fontId="3" fillId="0" borderId="1" xfId="1" applyNumberFormat="1" applyFont="1" applyFill="1" applyBorder="1" applyAlignment="1">
      <alignment horizontal="center" vertical="center" wrapText="1"/>
    </xf>
    <xf numFmtId="165" fontId="57" fillId="0" borderId="0" xfId="0" applyNumberFormat="1" applyFont="1" applyFill="1"/>
    <xf numFmtId="170" fontId="3" fillId="0" borderId="1" xfId="7" applyNumberFormat="1" applyFont="1" applyFill="1" applyBorder="1" applyAlignment="1">
      <alignment horizontal="center" vertical="center" wrapText="1"/>
    </xf>
    <xf numFmtId="3" fontId="3" fillId="0" borderId="1" xfId="6" applyNumberFormat="1" applyFont="1" applyFill="1" applyBorder="1" applyAlignment="1">
      <alignment horizontal="left" vertical="center"/>
    </xf>
    <xf numFmtId="3" fontId="3" fillId="0" borderId="1" xfId="6" applyNumberFormat="1" applyFont="1" applyFill="1" applyBorder="1" applyAlignment="1">
      <alignment horizontal="center" vertical="center"/>
    </xf>
    <xf numFmtId="0" fontId="2" fillId="0" borderId="1" xfId="1" applyFont="1" applyFill="1" applyBorder="1" applyAlignment="1">
      <alignment horizontal="center" vertical="center" wrapText="1"/>
    </xf>
    <xf numFmtId="0" fontId="2" fillId="0" borderId="1" xfId="1" applyFont="1" applyFill="1" applyBorder="1" applyAlignment="1">
      <alignment horizontal="left" vertical="center" wrapText="1"/>
    </xf>
    <xf numFmtId="167" fontId="2" fillId="0" borderId="1" xfId="7" applyNumberFormat="1" applyFont="1" applyFill="1" applyBorder="1" applyAlignment="1">
      <alignment horizontal="left" vertical="center" wrapText="1"/>
    </xf>
    <xf numFmtId="170" fontId="2"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8" fontId="57" fillId="0" borderId="0" xfId="0" applyNumberFormat="1" applyFont="1" applyFill="1"/>
    <xf numFmtId="4" fontId="3" fillId="0" borderId="1" xfId="1" applyNumberFormat="1"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vertical="center" wrapText="1"/>
    </xf>
    <xf numFmtId="167" fontId="2" fillId="0" borderId="1" xfId="7" applyNumberFormat="1" applyFont="1" applyBorder="1" applyAlignment="1">
      <alignment vertical="center" wrapText="1"/>
    </xf>
    <xf numFmtId="170" fontId="2" fillId="0" borderId="1" xfId="7"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4" fontId="2" fillId="0" borderId="1" xfId="1" applyNumberFormat="1" applyFont="1" applyFill="1" applyBorder="1" applyAlignment="1">
      <alignment horizontal="center" vertical="center" wrapText="1"/>
    </xf>
    <xf numFmtId="3" fontId="3" fillId="0" borderId="1" xfId="6" applyNumberFormat="1" applyFont="1" applyFill="1" applyBorder="1" applyAlignment="1">
      <alignment horizontal="left" vertical="center" wrapText="1"/>
    </xf>
    <xf numFmtId="3" fontId="3" fillId="0" borderId="1" xfId="6" applyNumberFormat="1" applyFont="1" applyFill="1" applyBorder="1" applyAlignment="1">
      <alignment horizontal="center" vertical="center" wrapText="1"/>
    </xf>
    <xf numFmtId="0" fontId="39" fillId="0" borderId="1" xfId="1" applyFont="1" applyFill="1" applyBorder="1" applyAlignment="1">
      <alignment horizontal="center" vertical="center" wrapText="1"/>
    </xf>
    <xf numFmtId="3" fontId="39" fillId="0" borderId="1" xfId="6" quotePrefix="1" applyNumberFormat="1" applyFont="1" applyFill="1" applyBorder="1" applyAlignment="1">
      <alignment horizontal="justify" vertical="center" wrapText="1"/>
    </xf>
    <xf numFmtId="3" fontId="39" fillId="0" borderId="1" xfId="6" quotePrefix="1" applyNumberFormat="1" applyFont="1" applyFill="1" applyBorder="1" applyAlignment="1">
      <alignment horizontal="center" vertical="center" wrapText="1"/>
    </xf>
    <xf numFmtId="170" fontId="39" fillId="0" borderId="1" xfId="1" applyNumberFormat="1" applyFont="1" applyFill="1" applyBorder="1" applyAlignment="1">
      <alignment horizontal="center" vertical="center" wrapText="1"/>
    </xf>
    <xf numFmtId="165" fontId="39" fillId="0" borderId="1" xfId="8" applyNumberFormat="1" applyFont="1" applyFill="1" applyBorder="1" applyAlignment="1">
      <alignment horizontal="center" vertical="center" wrapText="1"/>
    </xf>
    <xf numFmtId="0" fontId="39" fillId="0" borderId="1" xfId="1" applyFont="1" applyFill="1" applyBorder="1"/>
    <xf numFmtId="0" fontId="59" fillId="0" borderId="0" xfId="0" applyFont="1" applyFill="1"/>
    <xf numFmtId="165" fontId="2" fillId="0" borderId="1" xfId="8" applyNumberFormat="1" applyFont="1" applyFill="1" applyBorder="1" applyAlignment="1">
      <alignment horizontal="center" vertical="center" wrapText="1"/>
    </xf>
    <xf numFmtId="0" fontId="2" fillId="0" borderId="1" xfId="1" applyFont="1" applyFill="1" applyBorder="1" applyAlignment="1">
      <alignment vertical="center"/>
    </xf>
    <xf numFmtId="0" fontId="57" fillId="0" borderId="0" xfId="0" applyFont="1" applyFill="1" applyAlignment="1">
      <alignment vertical="center"/>
    </xf>
    <xf numFmtId="165" fontId="39" fillId="0" borderId="1" xfId="7" applyNumberFormat="1" applyFont="1" applyFill="1" applyBorder="1"/>
    <xf numFmtId="167" fontId="2" fillId="0" borderId="1" xfId="7" applyNumberFormat="1" applyFont="1" applyFill="1" applyBorder="1" applyAlignment="1">
      <alignment horizontal="justify" vertical="center" wrapText="1"/>
    </xf>
    <xf numFmtId="170" fontId="2" fillId="0" borderId="1" xfId="1" applyNumberFormat="1" applyFont="1" applyFill="1" applyBorder="1" applyAlignment="1">
      <alignment vertical="center"/>
    </xf>
    <xf numFmtId="3" fontId="39" fillId="0" borderId="1" xfId="0" applyNumberFormat="1" applyFont="1" applyFill="1" applyBorder="1" applyAlignment="1">
      <alignment horizontal="left" vertical="center" wrapText="1"/>
    </xf>
    <xf numFmtId="3" fontId="39" fillId="0" borderId="1" xfId="0" applyNumberFormat="1" applyFont="1" applyFill="1" applyBorder="1" applyAlignment="1">
      <alignment horizontal="center" vertical="center" wrapText="1"/>
    </xf>
    <xf numFmtId="165" fontId="2" fillId="0" borderId="1" xfId="8" applyNumberFormat="1" applyFont="1" applyFill="1" applyBorder="1" applyAlignment="1">
      <alignment vertical="center" wrapText="1"/>
    </xf>
    <xf numFmtId="165" fontId="2" fillId="0" borderId="1" xfId="7" applyNumberFormat="1" applyFont="1" applyFill="1" applyBorder="1" applyAlignment="1">
      <alignment vertical="center" wrapText="1"/>
    </xf>
    <xf numFmtId="0" fontId="60" fillId="5" borderId="1" xfId="0" applyFont="1" applyFill="1" applyBorder="1" applyAlignment="1">
      <alignment vertical="center" wrapText="1"/>
    </xf>
    <xf numFmtId="0" fontId="60" fillId="5" borderId="1" xfId="0" applyFont="1" applyFill="1" applyBorder="1" applyAlignment="1">
      <alignment horizontal="center" vertical="center" wrapText="1"/>
    </xf>
    <xf numFmtId="167" fontId="60" fillId="5" borderId="1" xfId="7" applyNumberFormat="1" applyFont="1" applyFill="1" applyBorder="1" applyAlignment="1">
      <alignment vertical="center" wrapText="1"/>
    </xf>
    <xf numFmtId="167" fontId="57" fillId="0" borderId="0" xfId="7" applyNumberFormat="1" applyFont="1" applyFill="1"/>
    <xf numFmtId="0" fontId="60" fillId="0" borderId="1" xfId="0" applyFont="1" applyFill="1" applyBorder="1" applyAlignment="1">
      <alignment vertical="center" wrapText="1"/>
    </xf>
    <xf numFmtId="167" fontId="60" fillId="0" borderId="1" xfId="7" applyNumberFormat="1" applyFont="1" applyFill="1" applyBorder="1" applyAlignment="1">
      <alignment vertical="center" wrapText="1"/>
    </xf>
    <xf numFmtId="166" fontId="57" fillId="0" borderId="0" xfId="0" applyNumberFormat="1" applyFont="1" applyFill="1"/>
    <xf numFmtId="0" fontId="60" fillId="0" borderId="1" xfId="0" applyFont="1" applyFill="1" applyBorder="1" applyAlignment="1">
      <alignment horizontal="center" vertical="center" wrapText="1"/>
    </xf>
    <xf numFmtId="0" fontId="61" fillId="5" borderId="1" xfId="0" applyFont="1" applyFill="1" applyBorder="1" applyAlignment="1">
      <alignment vertical="center" wrapText="1"/>
    </xf>
    <xf numFmtId="0" fontId="61" fillId="5" borderId="1" xfId="0" applyFont="1" applyFill="1" applyBorder="1" applyAlignment="1">
      <alignment horizontal="center" vertical="center" wrapText="1"/>
    </xf>
    <xf numFmtId="165" fontId="2" fillId="0" borderId="4" xfId="8" applyNumberFormat="1" applyFont="1" applyFill="1" applyBorder="1" applyAlignment="1">
      <alignment horizontal="center" vertical="center" wrapText="1"/>
    </xf>
    <xf numFmtId="165" fontId="2" fillId="0" borderId="8" xfId="8" applyNumberFormat="1" applyFont="1" applyFill="1" applyBorder="1" applyAlignment="1">
      <alignment horizontal="center" vertical="center" wrapText="1"/>
    </xf>
    <xf numFmtId="0" fontId="62" fillId="5" borderId="1" xfId="0" applyFont="1" applyFill="1" applyBorder="1" applyAlignment="1">
      <alignment vertical="center" wrapText="1"/>
    </xf>
    <xf numFmtId="0" fontId="62" fillId="5" borderId="1" xfId="0" applyFont="1" applyFill="1" applyBorder="1" applyAlignment="1">
      <alignment horizontal="center" vertical="center" wrapText="1"/>
    </xf>
    <xf numFmtId="0" fontId="15" fillId="0" borderId="0" xfId="0" applyFont="1" applyAlignment="1">
      <alignment horizontal="center" vertical="center" wrapText="1"/>
    </xf>
    <xf numFmtId="0" fontId="23" fillId="0" borderId="0" xfId="0" applyFont="1"/>
    <xf numFmtId="0" fontId="15" fillId="4" borderId="1" xfId="4" applyFont="1" applyFill="1" applyBorder="1" applyAlignment="1">
      <alignment horizontal="center" vertical="center" wrapText="1"/>
    </xf>
    <xf numFmtId="0" fontId="15" fillId="4" borderId="1" xfId="4" applyFont="1" applyFill="1" applyBorder="1" applyAlignment="1">
      <alignment horizontal="center" vertical="center"/>
    </xf>
    <xf numFmtId="165" fontId="15" fillId="4" borderId="1" xfId="5" applyNumberFormat="1" applyFont="1" applyFill="1" applyBorder="1" applyAlignment="1">
      <alignment vertical="center"/>
    </xf>
    <xf numFmtId="0" fontId="15" fillId="4" borderId="1" xfId="2" applyFont="1" applyFill="1" applyBorder="1" applyAlignment="1">
      <alignment horizontal="center" vertical="center" wrapText="1"/>
    </xf>
    <xf numFmtId="166" fontId="1" fillId="4" borderId="0" xfId="0" applyNumberFormat="1" applyFont="1" applyFill="1" applyAlignment="1">
      <alignment vertical="center"/>
    </xf>
    <xf numFmtId="0" fontId="1" fillId="4" borderId="0" xfId="0" applyFont="1" applyFill="1" applyAlignment="1">
      <alignment vertical="center"/>
    </xf>
    <xf numFmtId="3" fontId="15" fillId="0" borderId="1" xfId="2" applyNumberFormat="1" applyFont="1" applyFill="1" applyBorder="1" applyAlignment="1">
      <alignment horizontal="center" vertical="center" wrapText="1"/>
    </xf>
    <xf numFmtId="0" fontId="15" fillId="0" borderId="1" xfId="0" applyFont="1" applyBorder="1" applyAlignment="1">
      <alignment horizontal="justify" vertical="center" wrapText="1"/>
    </xf>
    <xf numFmtId="0" fontId="15" fillId="0" borderId="1" xfId="4" applyFont="1" applyFill="1" applyBorder="1" applyAlignment="1">
      <alignment horizontal="center" vertical="center" wrapText="1"/>
    </xf>
    <xf numFmtId="0" fontId="15" fillId="0" borderId="1" xfId="4" applyFont="1" applyFill="1" applyBorder="1" applyAlignment="1">
      <alignment horizontal="center" vertical="center"/>
    </xf>
    <xf numFmtId="165" fontId="15" fillId="0" borderId="1" xfId="5" applyNumberFormat="1" applyFont="1" applyFill="1" applyBorder="1" applyAlignment="1">
      <alignment vertical="center"/>
    </xf>
    <xf numFmtId="0" fontId="15" fillId="0" borderId="1" xfId="2" applyFont="1" applyFill="1" applyBorder="1" applyAlignment="1">
      <alignment horizontal="center" vertical="center" wrapText="1"/>
    </xf>
    <xf numFmtId="0" fontId="1" fillId="0" borderId="0" xfId="0" applyFont="1" applyAlignment="1">
      <alignment vertical="center"/>
    </xf>
    <xf numFmtId="3" fontId="1" fillId="0" borderId="1" xfId="2"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2" applyFont="1" applyFill="1" applyBorder="1" applyAlignment="1">
      <alignment horizontal="center" vertical="center" wrapText="1"/>
    </xf>
    <xf numFmtId="0" fontId="1" fillId="0" borderId="0" xfId="0" applyFont="1" applyFill="1" applyAlignment="1">
      <alignment vertical="center"/>
    </xf>
    <xf numFmtId="170" fontId="1" fillId="0" borderId="1" xfId="5" applyNumberFormat="1" applyFont="1" applyFill="1" applyBorder="1" applyAlignment="1">
      <alignment vertical="center"/>
    </xf>
    <xf numFmtId="17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3" fontId="11" fillId="0" borderId="1" xfId="0" applyNumberFormat="1" applyFont="1" applyFill="1" applyBorder="1" applyAlignment="1">
      <alignment horizontal="center" vertical="center" wrapText="1"/>
    </xf>
    <xf numFmtId="170" fontId="11"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10" fillId="0" borderId="0" xfId="0" applyFont="1" applyFill="1" applyAlignment="1">
      <alignment vertical="center" wrapText="1"/>
    </xf>
    <xf numFmtId="3" fontId="10" fillId="0" borderId="0" xfId="0" applyNumberFormat="1" applyFont="1" applyFill="1" applyAlignment="1">
      <alignment vertical="center" wrapText="1"/>
    </xf>
    <xf numFmtId="0" fontId="13" fillId="0" borderId="1" xfId="0" applyFont="1" applyFill="1" applyBorder="1" applyAlignment="1">
      <alignment horizontal="center" vertical="center" wrapText="1"/>
    </xf>
    <xf numFmtId="0" fontId="64" fillId="0" borderId="0" xfId="0" applyFont="1" applyFill="1" applyAlignment="1">
      <alignment horizontal="center" vertical="center" wrapText="1"/>
    </xf>
    <xf numFmtId="0" fontId="28" fillId="3" borderId="8" xfId="0" applyFont="1" applyFill="1" applyBorder="1" applyAlignment="1">
      <alignment horizontal="center" vertical="center" wrapText="1"/>
    </xf>
    <xf numFmtId="0" fontId="28" fillId="3" borderId="8" xfId="0" applyNumberFormat="1" applyFont="1" applyFill="1" applyBorder="1" applyAlignment="1">
      <alignment horizontal="center" vertical="center" wrapText="1"/>
    </xf>
    <xf numFmtId="3" fontId="28" fillId="3" borderId="8" xfId="0" applyNumberFormat="1" applyFont="1" applyFill="1" applyBorder="1" applyAlignment="1">
      <alignment horizontal="center" vertical="center" wrapText="1"/>
    </xf>
    <xf numFmtId="49" fontId="28" fillId="3" borderId="8" xfId="0" applyNumberFormat="1" applyFont="1" applyFill="1" applyBorder="1" applyAlignment="1">
      <alignment horizontal="center" vertical="center" wrapText="1"/>
    </xf>
    <xf numFmtId="0" fontId="23" fillId="6" borderId="0" xfId="0" applyFont="1" applyFill="1" applyAlignment="1">
      <alignment horizontal="center" vertical="center"/>
    </xf>
    <xf numFmtId="0" fontId="22" fillId="6" borderId="0" xfId="0" applyFont="1" applyFill="1" applyAlignment="1">
      <alignment vertical="center"/>
    </xf>
    <xf numFmtId="14" fontId="1" fillId="3" borderId="1" xfId="0" applyNumberFormat="1" applyFont="1" applyFill="1" applyBorder="1" applyAlignment="1">
      <alignment horizontal="center" vertical="center" wrapText="1"/>
    </xf>
    <xf numFmtId="0" fontId="65" fillId="0" borderId="0" xfId="0" applyFont="1"/>
    <xf numFmtId="0" fontId="15" fillId="0" borderId="9" xfId="0" applyFont="1" applyBorder="1" applyAlignment="1">
      <alignment horizontal="center" vertical="center"/>
    </xf>
    <xf numFmtId="171" fontId="15" fillId="0" borderId="9" xfId="5" applyNumberFormat="1" applyFont="1" applyFill="1" applyBorder="1" applyAlignment="1">
      <alignment horizontal="center" vertical="center"/>
    </xf>
    <xf numFmtId="0" fontId="66" fillId="0" borderId="0" xfId="0" applyFont="1" applyAlignment="1">
      <alignment horizontal="center" vertical="center"/>
    </xf>
    <xf numFmtId="172" fontId="15" fillId="0" borderId="9" xfId="0" applyNumberFormat="1" applyFont="1" applyBorder="1" applyAlignment="1">
      <alignment horizontal="left"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xf>
    <xf numFmtId="171" fontId="15" fillId="0" borderId="1" xfId="5" applyNumberFormat="1" applyFont="1" applyFill="1" applyBorder="1" applyAlignment="1">
      <alignment horizontal="center" vertical="center"/>
    </xf>
    <xf numFmtId="171" fontId="15" fillId="0" borderId="1" xfId="0" applyNumberFormat="1" applyFont="1" applyBorder="1" applyAlignment="1">
      <alignment horizontal="center" vertical="center"/>
    </xf>
    <xf numFmtId="0" fontId="65" fillId="0" borderId="1" xfId="0" applyFont="1" applyBorder="1" applyAlignment="1">
      <alignment horizontal="center" vertical="center"/>
    </xf>
    <xf numFmtId="0" fontId="23" fillId="0" borderId="1" xfId="0" applyFont="1" applyBorder="1" applyAlignment="1">
      <alignment horizontal="left" vertical="center" wrapText="1"/>
    </xf>
    <xf numFmtId="0" fontId="23" fillId="0" borderId="1" xfId="0" quotePrefix="1" applyFont="1" applyBorder="1" applyAlignment="1">
      <alignment horizontal="center" vertical="center" wrapText="1"/>
    </xf>
    <xf numFmtId="171" fontId="23" fillId="0" borderId="1" xfId="5" quotePrefix="1" applyNumberFormat="1" applyFont="1" applyFill="1" applyBorder="1" applyAlignment="1">
      <alignment vertical="center" wrapText="1"/>
    </xf>
    <xf numFmtId="0" fontId="66" fillId="2" borderId="0" xfId="0" applyFont="1" applyFill="1" applyAlignment="1">
      <alignment horizontal="center" vertical="center"/>
    </xf>
    <xf numFmtId="0" fontId="1" fillId="0" borderId="1" xfId="0" applyFont="1" applyBorder="1" applyAlignment="1">
      <alignment horizontal="left" vertical="center" wrapText="1"/>
    </xf>
    <xf numFmtId="0" fontId="65" fillId="2" borderId="0" xfId="0" applyFont="1" applyFill="1"/>
    <xf numFmtId="0" fontId="23" fillId="6" borderId="1" xfId="0" applyFont="1" applyFill="1" applyBorder="1" applyAlignment="1">
      <alignment horizontal="left" vertical="center" wrapText="1"/>
    </xf>
    <xf numFmtId="0" fontId="23" fillId="6" borderId="1" xfId="0" quotePrefix="1" applyFont="1" applyFill="1" applyBorder="1" applyAlignment="1">
      <alignment horizontal="center" vertical="center" wrapText="1"/>
    </xf>
    <xf numFmtId="171" fontId="23" fillId="6" borderId="1" xfId="5" quotePrefix="1" applyNumberFormat="1" applyFont="1" applyFill="1" applyBorder="1" applyAlignment="1">
      <alignment vertical="center" wrapText="1"/>
    </xf>
    <xf numFmtId="171" fontId="15" fillId="0" borderId="9" xfId="5" applyNumberFormat="1" applyFont="1" applyFill="1" applyBorder="1" applyAlignment="1">
      <alignment vertical="center"/>
    </xf>
    <xf numFmtId="171" fontId="15" fillId="0" borderId="1" xfId="5" applyNumberFormat="1" applyFont="1" applyFill="1" applyBorder="1" applyAlignment="1">
      <alignment vertical="center"/>
    </xf>
    <xf numFmtId="171" fontId="23" fillId="0" borderId="1" xfId="5" applyNumberFormat="1" applyFont="1" applyFill="1" applyBorder="1" applyAlignment="1">
      <alignment vertical="center"/>
    </xf>
    <xf numFmtId="0" fontId="65" fillId="0" borderId="0" xfId="0" applyFont="1" applyAlignment="1">
      <alignment horizontal="right"/>
    </xf>
    <xf numFmtId="171" fontId="15" fillId="0" borderId="9" xfId="5" applyNumberFormat="1" applyFont="1" applyFill="1" applyBorder="1" applyAlignment="1">
      <alignment horizontal="right" vertical="center"/>
    </xf>
    <xf numFmtId="171" fontId="15" fillId="0" borderId="1" xfId="5" applyNumberFormat="1" applyFont="1" applyFill="1" applyBorder="1" applyAlignment="1">
      <alignment horizontal="right" vertical="center"/>
    </xf>
    <xf numFmtId="171" fontId="15" fillId="0" borderId="10" xfId="5" applyNumberFormat="1" applyFont="1" applyFill="1" applyBorder="1" applyAlignment="1">
      <alignment horizontal="right" vertical="center"/>
    </xf>
    <xf numFmtId="171" fontId="23" fillId="0" borderId="10" xfId="5" applyNumberFormat="1" applyFont="1" applyFill="1" applyBorder="1" applyAlignment="1">
      <alignment horizontal="right" vertical="center"/>
    </xf>
    <xf numFmtId="0" fontId="22" fillId="0" borderId="1" xfId="0" applyFont="1" applyBorder="1" applyAlignment="1">
      <alignment horizontal="center" vertical="center" wrapText="1"/>
    </xf>
    <xf numFmtId="0" fontId="23" fillId="0" borderId="10" xfId="0" applyFont="1" applyBorder="1" applyAlignment="1">
      <alignment horizontal="center" vertical="center"/>
    </xf>
    <xf numFmtId="171" fontId="65" fillId="0" borderId="0" xfId="5" applyNumberFormat="1" applyFont="1" applyAlignment="1">
      <alignment vertical="center"/>
    </xf>
    <xf numFmtId="171" fontId="23" fillId="6" borderId="0" xfId="5" applyNumberFormat="1" applyFont="1" applyFill="1" applyAlignment="1">
      <alignment vertical="center"/>
    </xf>
    <xf numFmtId="0" fontId="67" fillId="0" borderId="0" xfId="0" applyFont="1" applyAlignment="1">
      <alignment horizontal="center" vertical="center"/>
    </xf>
    <xf numFmtId="14" fontId="1" fillId="0" borderId="8" xfId="0" applyNumberFormat="1" applyFont="1" applyBorder="1" applyAlignment="1">
      <alignment horizontal="center" vertical="center" wrapText="1"/>
    </xf>
    <xf numFmtId="170" fontId="23" fillId="0" borderId="1" xfId="0" applyNumberFormat="1" applyFont="1" applyBorder="1" applyAlignment="1">
      <alignment horizontal="center" vertical="center" wrapText="1"/>
    </xf>
    <xf numFmtId="170" fontId="22" fillId="0" borderId="1" xfId="0" applyNumberFormat="1" applyFont="1" applyBorder="1" applyAlignment="1">
      <alignment horizontal="center" vertical="center" wrapText="1"/>
    </xf>
    <xf numFmtId="0" fontId="66" fillId="0" borderId="0" xfId="0" applyFont="1" applyAlignment="1">
      <alignment horizontal="right"/>
    </xf>
    <xf numFmtId="0" fontId="4" fillId="0" borderId="1" xfId="0" applyFont="1" applyFill="1" applyBorder="1" applyAlignment="1">
      <alignment horizontal="center" vertical="center" wrapText="1"/>
    </xf>
    <xf numFmtId="0" fontId="57" fillId="0" borderId="0" xfId="0" applyFont="1"/>
    <xf numFmtId="0" fontId="68" fillId="4" borderId="0" xfId="0" applyFont="1" applyFill="1"/>
    <xf numFmtId="2" fontId="22" fillId="0" borderId="0" xfId="0" applyNumberFormat="1" applyFont="1" applyAlignment="1">
      <alignment horizontal="center" vertical="center" wrapText="1"/>
    </xf>
    <xf numFmtId="2" fontId="24" fillId="0" borderId="0" xfId="0" applyNumberFormat="1" applyFont="1" applyAlignment="1">
      <alignment horizontal="center" vertical="center" wrapText="1"/>
    </xf>
    <xf numFmtId="2" fontId="24" fillId="0" borderId="6" xfId="0" applyNumberFormat="1" applyFont="1" applyBorder="1" applyAlignment="1">
      <alignment horizontal="righ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1" fillId="0" borderId="0" xfId="0" applyFont="1" applyFill="1" applyAlignment="1">
      <alignment horizontal="center" vertical="center" wrapText="1"/>
    </xf>
    <xf numFmtId="0" fontId="35" fillId="0" borderId="8"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5" fillId="0" borderId="0" xfId="0" applyFont="1" applyAlignment="1">
      <alignment horizontal="center" vertical="center" wrapText="1"/>
    </xf>
    <xf numFmtId="0" fontId="16"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wrapText="1"/>
    </xf>
    <xf numFmtId="2" fontId="16" fillId="0" borderId="0" xfId="0" applyNumberFormat="1" applyFont="1" applyAlignment="1">
      <alignment horizontal="center" vertical="center" wrapText="1"/>
    </xf>
    <xf numFmtId="0" fontId="16" fillId="0" borderId="0" xfId="0" applyFont="1" applyAlignment="1">
      <alignment horizontal="center" vertical="center" wrapText="1"/>
    </xf>
    <xf numFmtId="2" fontId="16" fillId="0" borderId="0" xfId="0" applyNumberFormat="1" applyFont="1" applyFill="1" applyAlignment="1">
      <alignment horizontal="center" vertical="center" wrapText="1"/>
    </xf>
    <xf numFmtId="0" fontId="15"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25" fillId="3" borderId="0" xfId="0" applyNumberFormat="1" applyFont="1" applyFill="1" applyAlignment="1">
      <alignment horizontal="center" vertical="center" wrapText="1"/>
    </xf>
    <xf numFmtId="3" fontId="27" fillId="3" borderId="0" xfId="0" applyNumberFormat="1" applyFont="1" applyFill="1" applyAlignment="1">
      <alignment horizontal="center" vertical="center" wrapText="1"/>
    </xf>
    <xf numFmtId="0" fontId="27" fillId="3" borderId="0" xfId="0" applyNumberFormat="1" applyFont="1" applyFill="1" applyAlignment="1">
      <alignment horizontal="center" vertical="center" wrapText="1"/>
    </xf>
    <xf numFmtId="49" fontId="27" fillId="3" borderId="0" xfId="0" applyNumberFormat="1" applyFont="1" applyFill="1" applyAlignment="1">
      <alignment horizontal="center" vertical="center" wrapText="1"/>
    </xf>
    <xf numFmtId="0" fontId="25" fillId="3" borderId="0" xfId="0" applyFont="1" applyFill="1" applyAlignment="1">
      <alignment horizontal="right" vertical="center"/>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14" fontId="1" fillId="0" borderId="1" xfId="0" applyNumberFormat="1" applyFont="1" applyBorder="1" applyAlignment="1">
      <alignment horizontal="center" vertical="center" wrapText="1"/>
    </xf>
    <xf numFmtId="3" fontId="10" fillId="0" borderId="0" xfId="0" applyNumberFormat="1" applyFont="1" applyFill="1" applyAlignment="1">
      <alignment horizontal="center" vertical="center" wrapText="1"/>
    </xf>
    <xf numFmtId="0" fontId="22" fillId="6" borderId="0" xfId="0" applyFont="1" applyFill="1" applyAlignment="1">
      <alignment horizontal="center" vertical="center"/>
    </xf>
    <xf numFmtId="3" fontId="24" fillId="6" borderId="0" xfId="0" applyNumberFormat="1" applyFont="1" applyFill="1" applyAlignment="1">
      <alignment horizontal="center" vertical="center" wrapText="1"/>
    </xf>
    <xf numFmtId="0" fontId="24" fillId="6" borderId="0" xfId="0" applyFont="1" applyFill="1" applyAlignment="1">
      <alignment horizontal="center" vertical="center" wrapText="1"/>
    </xf>
    <xf numFmtId="0" fontId="24" fillId="6" borderId="12" xfId="0" applyFont="1" applyFill="1" applyBorder="1" applyAlignment="1">
      <alignment horizontal="right" vertical="center"/>
    </xf>
    <xf numFmtId="0" fontId="24" fillId="6" borderId="0" xfId="0" applyFont="1" applyFill="1" applyBorder="1" applyAlignment="1">
      <alignment horizontal="right" vertical="center"/>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vertical="center" wrapText="1"/>
    </xf>
    <xf numFmtId="0" fontId="22" fillId="0" borderId="15" xfId="0" applyFont="1" applyBorder="1" applyAlignment="1">
      <alignment vertical="center" wrapText="1"/>
    </xf>
    <xf numFmtId="0" fontId="22" fillId="0" borderId="17" xfId="0" applyFont="1" applyBorder="1" applyAlignment="1">
      <alignment vertical="center" wrapText="1"/>
    </xf>
    <xf numFmtId="0" fontId="22" fillId="0" borderId="19" xfId="0" applyFont="1" applyBorder="1" applyAlignment="1">
      <alignment horizontal="right" vertical="center" wrapText="1"/>
    </xf>
    <xf numFmtId="0" fontId="22" fillId="0" borderId="20" xfId="0" applyFont="1" applyBorder="1" applyAlignment="1">
      <alignment horizontal="right" vertical="center" wrapText="1"/>
    </xf>
    <xf numFmtId="0" fontId="22" fillId="0" borderId="21" xfId="0" applyFont="1" applyBorder="1" applyAlignment="1">
      <alignment horizontal="right" vertical="center" wrapText="1"/>
    </xf>
    <xf numFmtId="0" fontId="22" fillId="0" borderId="1" xfId="0" applyFont="1" applyBorder="1" applyAlignment="1">
      <alignment horizontal="center" vertical="center" wrapText="1"/>
    </xf>
    <xf numFmtId="0" fontId="11" fillId="0" borderId="0" xfId="0" applyFont="1" applyFill="1" applyAlignment="1">
      <alignment horizontal="center" vertical="center" wrapText="1"/>
    </xf>
    <xf numFmtId="0" fontId="10" fillId="0" borderId="0" xfId="0" applyFont="1" applyFill="1" applyAlignment="1">
      <alignment horizontal="right" vertical="center" wrapText="1"/>
    </xf>
    <xf numFmtId="0" fontId="10" fillId="0" borderId="0" xfId="0" applyFont="1" applyFill="1" applyAlignment="1">
      <alignment horizontal="center" vertical="center" wrapText="1"/>
    </xf>
    <xf numFmtId="3" fontId="16" fillId="0" borderId="0" xfId="0" applyNumberFormat="1" applyFont="1" applyFill="1" applyAlignment="1">
      <alignment horizontal="center" vertical="center" wrapText="1"/>
    </xf>
    <xf numFmtId="0" fontId="16" fillId="0" borderId="0" xfId="0" applyFont="1" applyFill="1" applyAlignment="1">
      <alignment horizontal="center" vertical="center" wrapText="1"/>
    </xf>
    <xf numFmtId="0" fontId="13" fillId="0" borderId="0" xfId="0" applyFont="1" applyFill="1" applyBorder="1" applyAlignment="1">
      <alignment horizontal="right" vertical="center" wrapText="1"/>
    </xf>
    <xf numFmtId="0" fontId="10" fillId="0" borderId="1" xfId="0"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165" fontId="15" fillId="3" borderId="1" xfId="5" applyNumberFormat="1" applyFont="1" applyFill="1" applyBorder="1" applyAlignment="1">
      <alignment horizontal="center" vertical="center" wrapText="1"/>
    </xf>
    <xf numFmtId="0" fontId="15" fillId="0" borderId="0" xfId="2" applyFont="1" applyFill="1" applyAlignment="1">
      <alignment horizontal="center" vertical="center" wrapText="1"/>
    </xf>
    <xf numFmtId="0" fontId="15" fillId="0" borderId="0" xfId="2" applyFont="1" applyFill="1" applyAlignment="1">
      <alignment horizontal="center" vertical="center"/>
    </xf>
    <xf numFmtId="3" fontId="16" fillId="0" borderId="0" xfId="2" applyNumberFormat="1" applyFont="1" applyFill="1" applyAlignment="1">
      <alignment horizontal="center" vertical="center"/>
    </xf>
    <xf numFmtId="0" fontId="16" fillId="0" borderId="0" xfId="2" applyFont="1" applyFill="1" applyAlignment="1">
      <alignment horizontal="center" vertical="center"/>
    </xf>
    <xf numFmtId="0" fontId="17" fillId="0" borderId="0" xfId="0" quotePrefix="1" applyFont="1" applyAlignment="1">
      <alignment horizontal="left" vertical="center" wrapText="1"/>
    </xf>
    <xf numFmtId="0" fontId="63" fillId="0" borderId="0" xfId="0" applyFont="1" applyAlignment="1">
      <alignment horizontal="center"/>
    </xf>
    <xf numFmtId="165" fontId="16" fillId="0" borderId="0" xfId="5" applyNumberFormat="1" applyFont="1" applyFill="1" applyBorder="1" applyAlignment="1">
      <alignment horizontal="right" vertical="center"/>
    </xf>
    <xf numFmtId="0" fontId="15" fillId="0" borderId="1" xfId="2" applyFont="1" applyFill="1" applyBorder="1" applyAlignment="1">
      <alignment horizontal="center" vertical="center" wrapText="1"/>
    </xf>
    <xf numFmtId="0" fontId="15" fillId="0" borderId="1" xfId="3" applyFont="1" applyFill="1" applyBorder="1" applyAlignment="1">
      <alignment horizontal="center" vertical="center" wrapText="1"/>
    </xf>
    <xf numFmtId="165" fontId="2" fillId="0" borderId="8" xfId="8" applyNumberFormat="1" applyFont="1" applyFill="1" applyBorder="1" applyAlignment="1">
      <alignment horizontal="center" vertical="center" wrapText="1"/>
    </xf>
    <xf numFmtId="165" fontId="2" fillId="0" borderId="4" xfId="8" applyNumberFormat="1" applyFont="1" applyFill="1" applyBorder="1" applyAlignment="1">
      <alignment horizontal="center" vertical="center" wrapText="1"/>
    </xf>
    <xf numFmtId="165" fontId="2" fillId="0" borderId="9" xfId="8"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5" fillId="0" borderId="0" xfId="0" applyFont="1" applyFill="1" applyAlignment="1">
      <alignment horizontal="right"/>
    </xf>
    <xf numFmtId="0" fontId="15" fillId="0" borderId="0" xfId="0" applyFont="1" applyFill="1" applyAlignment="1">
      <alignment horizontal="center"/>
    </xf>
    <xf numFmtId="0" fontId="15" fillId="0" borderId="0" xfId="1" applyFont="1" applyFill="1" applyAlignment="1">
      <alignment horizontal="center" vertical="center" wrapText="1"/>
    </xf>
    <xf numFmtId="0" fontId="15" fillId="0" borderId="0" xfId="1" applyFont="1" applyFill="1" applyAlignment="1">
      <alignment horizontal="center" vertical="center"/>
    </xf>
    <xf numFmtId="2" fontId="16" fillId="0" borderId="0" xfId="1" applyNumberFormat="1" applyFont="1" applyFill="1" applyAlignment="1">
      <alignment horizontal="center" vertical="center"/>
    </xf>
    <xf numFmtId="0" fontId="16" fillId="0" borderId="0" xfId="1" applyFont="1" applyFill="1" applyAlignment="1">
      <alignment horizontal="center" vertical="center"/>
    </xf>
    <xf numFmtId="0" fontId="19" fillId="0" borderId="6" xfId="1" applyFont="1" applyFill="1" applyBorder="1" applyAlignment="1">
      <alignment horizontal="right"/>
    </xf>
    <xf numFmtId="0" fontId="3" fillId="0" borderId="10"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69" fillId="0" borderId="0" xfId="0" applyFont="1" applyFill="1" applyAlignment="1">
      <alignment horizontal="center"/>
    </xf>
    <xf numFmtId="0" fontId="69" fillId="0" borderId="0" xfId="0" applyFont="1" applyFill="1"/>
    <xf numFmtId="0" fontId="69" fillId="0" borderId="0" xfId="0" applyFont="1" applyFill="1" applyAlignment="1"/>
    <xf numFmtId="0" fontId="15" fillId="0" borderId="0" xfId="0" applyFont="1" applyFill="1" applyAlignment="1">
      <alignment horizontal="center" wrapText="1"/>
    </xf>
    <xf numFmtId="0" fontId="15" fillId="0" borderId="0" xfId="0" applyFont="1" applyFill="1"/>
    <xf numFmtId="0" fontId="16" fillId="0" borderId="0" xfId="0" applyFont="1" applyFill="1" applyAlignment="1">
      <alignment horizontal="center"/>
    </xf>
    <xf numFmtId="0" fontId="1" fillId="0" borderId="0" xfId="0" applyFont="1" applyFill="1"/>
    <xf numFmtId="0" fontId="5" fillId="0" borderId="0" xfId="0" applyFont="1" applyFill="1" applyAlignment="1">
      <alignment horizontal="center"/>
    </xf>
    <xf numFmtId="0" fontId="5" fillId="0" borderId="0" xfId="0" applyFont="1" applyFill="1" applyAlignment="1"/>
    <xf numFmtId="0" fontId="16" fillId="0" borderId="6" xfId="0" applyFont="1" applyFill="1" applyBorder="1" applyAlignment="1">
      <alignment horizontal="center"/>
    </xf>
    <xf numFmtId="0" fontId="4" fillId="0" borderId="0" xfId="0" applyFont="1" applyFill="1" applyAlignment="1">
      <alignment horizontal="center"/>
    </xf>
    <xf numFmtId="0" fontId="3" fillId="0" borderId="1" xfId="0" applyFont="1" applyFill="1" applyBorder="1" applyAlignment="1">
      <alignment horizontal="center" vertical="center" wrapText="1"/>
    </xf>
    <xf numFmtId="3" fontId="3" fillId="0" borderId="1" xfId="0" quotePrefix="1" applyNumberFormat="1" applyFont="1" applyFill="1" applyBorder="1" applyAlignment="1">
      <alignment horizontal="left" vertical="center" wrapText="1"/>
    </xf>
    <xf numFmtId="3" fontId="3" fillId="0" borderId="1" xfId="0" quotePrefix="1" applyNumberFormat="1" applyFont="1" applyFill="1" applyBorder="1" applyAlignment="1">
      <alignment vertical="center" wrapText="1"/>
    </xf>
    <xf numFmtId="3" fontId="4" fillId="0" borderId="1" xfId="0" quotePrefix="1"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3" fontId="4" fillId="0" borderId="0" xfId="0" applyNumberFormat="1" applyFont="1" applyFill="1"/>
    <xf numFmtId="169" fontId="3" fillId="0" borderId="1" xfId="0" applyNumberFormat="1" applyFont="1" applyFill="1" applyBorder="1" applyAlignment="1">
      <alignment vertical="center"/>
    </xf>
    <xf numFmtId="0" fontId="35" fillId="0" borderId="1" xfId="0" quotePrefix="1" applyFont="1" applyFill="1" applyBorder="1" applyAlignment="1">
      <alignment horizontal="left" vertical="center" wrapText="1"/>
    </xf>
    <xf numFmtId="169" fontId="7" fillId="0" borderId="0" xfId="0" applyNumberFormat="1" applyFont="1" applyFill="1"/>
    <xf numFmtId="0" fontId="3" fillId="0" borderId="1" xfId="0" applyFont="1" applyFill="1" applyBorder="1" applyAlignment="1">
      <alignment vertical="center" wrapText="1"/>
    </xf>
    <xf numFmtId="3" fontId="3" fillId="0" borderId="1" xfId="0" applyNumberFormat="1" applyFont="1" applyFill="1" applyBorder="1" applyAlignment="1">
      <alignment vertical="center" wrapText="1"/>
    </xf>
    <xf numFmtId="3" fontId="3"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165" fontId="4" fillId="4" borderId="1" xfId="0" applyNumberFormat="1" applyFont="1" applyFill="1" applyBorder="1" applyAlignment="1">
      <alignment horizontal="left" vertical="center" wrapText="1"/>
    </xf>
    <xf numFmtId="165" fontId="4" fillId="4" borderId="1" xfId="0" applyNumberFormat="1" applyFont="1" applyFill="1" applyBorder="1" applyAlignment="1">
      <alignment vertical="center" wrapText="1"/>
    </xf>
    <xf numFmtId="0" fontId="16" fillId="0" borderId="0" xfId="0" applyFont="1" applyFill="1" applyBorder="1" applyAlignment="1">
      <alignment horizontal="right" vertical="center" wrapText="1"/>
    </xf>
    <xf numFmtId="0" fontId="4" fillId="0" borderId="1" xfId="0" applyFont="1" applyFill="1" applyBorder="1" applyAlignment="1">
      <alignment vertical="center" wrapText="1"/>
    </xf>
    <xf numFmtId="0" fontId="4" fillId="4" borderId="1" xfId="0" applyFont="1" applyFill="1" applyBorder="1" applyAlignment="1">
      <alignment vertical="center" wrapText="1"/>
    </xf>
    <xf numFmtId="0" fontId="4" fillId="0" borderId="1" xfId="0" applyFont="1" applyFill="1" applyBorder="1" applyAlignment="1">
      <alignment horizontal="left" vertical="center" wrapText="1"/>
    </xf>
    <xf numFmtId="165" fontId="4" fillId="0" borderId="1" xfId="7" applyNumberFormat="1" applyFont="1" applyFill="1" applyBorder="1" applyAlignment="1">
      <alignment vertical="center" wrapText="1"/>
    </xf>
    <xf numFmtId="165" fontId="5" fillId="0" borderId="1" xfId="7" applyNumberFormat="1" applyFont="1" applyFill="1" applyBorder="1" applyAlignment="1">
      <alignment vertical="center" wrapText="1"/>
    </xf>
    <xf numFmtId="165" fontId="8" fillId="0" borderId="1" xfId="7" applyNumberFormat="1" applyFont="1" applyFill="1" applyBorder="1" applyAlignment="1">
      <alignment horizontal="center" vertical="center" wrapText="1"/>
    </xf>
    <xf numFmtId="165" fontId="4" fillId="0" borderId="1" xfId="0" applyNumberFormat="1" applyFont="1" applyFill="1" applyBorder="1" applyAlignment="1">
      <alignment vertical="center" wrapText="1"/>
    </xf>
    <xf numFmtId="0" fontId="8" fillId="0" borderId="1"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3" xfId="0" applyNumberFormat="1" applyFont="1" applyFill="1" applyBorder="1" applyAlignment="1">
      <alignment horizontal="center" vertical="center" wrapText="1"/>
    </xf>
    <xf numFmtId="3" fontId="28" fillId="3" borderId="3" xfId="0" applyNumberFormat="1" applyFont="1" applyFill="1" applyBorder="1" applyAlignment="1">
      <alignment horizontal="right" vertical="center" wrapText="1"/>
    </xf>
    <xf numFmtId="49" fontId="28" fillId="3" borderId="3" xfId="0" applyNumberFormat="1" applyFont="1" applyFill="1" applyBorder="1" applyAlignment="1">
      <alignment horizontal="left" vertical="center" wrapText="1"/>
    </xf>
    <xf numFmtId="0" fontId="70" fillId="0" borderId="0" xfId="0" applyFont="1" applyAlignment="1">
      <alignment horizontal="left" wrapText="1"/>
    </xf>
    <xf numFmtId="0" fontId="70" fillId="0" borderId="0" xfId="0" applyFont="1" applyAlignment="1">
      <alignment horizontal="left"/>
    </xf>
  </cellXfs>
  <cellStyles count="9">
    <cellStyle name="?_x005f_x001d_??%U©÷u&amp;H©÷9_x005f_x0008_? s_x005f_x000a__x005f_x0007__x005f_x0001__x005f_x0001_?_x005f_x0002_?????? 2" xfId="2"/>
    <cellStyle name="_Ung von nam 2011 vung TNB - Doan Cong tac (12-5-2010)_Chuẩn bị đầu tư 2011 (sep Hung)_KH 2012 (T3-2013) 2" xfId="3"/>
    <cellStyle name="Comma" xfId="5" builtinId="3"/>
    <cellStyle name="Comma 3" xfId="7"/>
    <cellStyle name="Comma 5" xfId="8"/>
    <cellStyle name="Normal" xfId="0" builtinId="0"/>
    <cellStyle name="Normal 10" xfId="4"/>
    <cellStyle name="Normal 6" xfId="1"/>
    <cellStyle name="Normal_Sheet1" xfId="6"/>
  </cellStyles>
  <dxfs count="2">
    <dxf>
      <font>
        <condense val="0"/>
        <extend val="0"/>
        <color indexed="12"/>
      </font>
    </dxf>
    <dxf>
      <font>
        <condense val="0"/>
        <extend val="0"/>
        <color indexed="12"/>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HUY%20LAN\N&#259;m%202022\Thu,%20chi%202022\Bi&#7875;u%20Quy&#7871;t%20to&#225;n%20thu%20chi%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sheetName val="Ghi chú"/>
      <sheetName val="B. 60"/>
      <sheetName val="B. 61"/>
      <sheetName val="Bieu 62 (2)"/>
      <sheetName val="Bieu 62"/>
      <sheetName val="B. 63"/>
      <sheetName val="B. 64"/>
      <sheetName val="B. 65"/>
      <sheetName val="B. 66"/>
      <sheetName val="B. 67"/>
      <sheetName val="B. 68"/>
      <sheetName val="B 69"/>
      <sheetName val="B. 70"/>
      <sheetName val="Tăng thu "/>
      <sheetName val="TK chi 2020-2021"/>
      <sheetName val="Sheet2"/>
    </sheetNames>
    <sheetDataSet>
      <sheetData sheetId="0"/>
      <sheetData sheetId="1"/>
      <sheetData sheetId="2"/>
      <sheetData sheetId="3"/>
      <sheetData sheetId="4">
        <row r="171">
          <cell r="R171">
            <v>1147100000</v>
          </cell>
        </row>
        <row r="887">
          <cell r="R887">
            <v>2664758000</v>
          </cell>
        </row>
        <row r="888">
          <cell r="R888">
            <v>23000000</v>
          </cell>
        </row>
        <row r="889">
          <cell r="R889">
            <v>59004000</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election activeCell="I16" sqref="I16"/>
    </sheetView>
  </sheetViews>
  <sheetFormatPr defaultRowHeight="14.25" x14ac:dyDescent="0.2"/>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140"/>
  <sheetViews>
    <sheetView workbookViewId="0">
      <selection activeCell="C7" sqref="C7"/>
    </sheetView>
  </sheetViews>
  <sheetFormatPr defaultColWidth="9" defaultRowHeight="18.75" x14ac:dyDescent="0.3"/>
  <cols>
    <col min="1" max="1" width="4" style="184" customWidth="1"/>
    <col min="2" max="2" width="44.375" style="178" customWidth="1"/>
    <col min="3" max="3" width="21.5" style="184" customWidth="1"/>
    <col min="4" max="4" width="9.875" style="184" customWidth="1"/>
    <col min="5" max="5" width="9.125" style="184" hidden="1" customWidth="1"/>
    <col min="6" max="6" width="10.375" style="185" customWidth="1"/>
    <col min="7" max="7" width="15.75" style="184" customWidth="1"/>
    <col min="8" max="8" width="15.875" style="183" hidden="1" customWidth="1"/>
    <col min="9" max="9" width="11.25" style="178" bestFit="1" customWidth="1"/>
    <col min="10" max="16384" width="9" style="178"/>
  </cols>
  <sheetData>
    <row r="1" spans="1:9" x14ac:dyDescent="0.3">
      <c r="A1" s="431"/>
      <c r="B1" s="432"/>
      <c r="C1" s="431"/>
      <c r="D1" s="431"/>
      <c r="E1" s="431"/>
      <c r="F1" s="433"/>
      <c r="G1" s="214" t="s">
        <v>58</v>
      </c>
      <c r="H1" s="431"/>
      <c r="I1" s="432"/>
    </row>
    <row r="2" spans="1:9" s="66" customFormat="1" ht="36" customHeight="1" x14ac:dyDescent="0.25">
      <c r="A2" s="434" t="s">
        <v>514</v>
      </c>
      <c r="B2" s="434"/>
      <c r="C2" s="434"/>
      <c r="D2" s="434"/>
      <c r="E2" s="434"/>
      <c r="F2" s="434"/>
      <c r="G2" s="434"/>
      <c r="H2" s="434"/>
      <c r="I2" s="435"/>
    </row>
    <row r="3" spans="1:9" s="67" customFormat="1" ht="21.75" customHeight="1" x14ac:dyDescent="0.25">
      <c r="A3" s="436" t="s">
        <v>251</v>
      </c>
      <c r="B3" s="420"/>
      <c r="C3" s="420"/>
      <c r="D3" s="420"/>
      <c r="E3" s="420"/>
      <c r="F3" s="420"/>
      <c r="G3" s="420"/>
      <c r="H3" s="420"/>
      <c r="I3" s="437"/>
    </row>
    <row r="4" spans="1:9" s="69" customFormat="1" ht="23.25" customHeight="1" x14ac:dyDescent="0.25">
      <c r="A4" s="438"/>
      <c r="B4" s="108"/>
      <c r="C4" s="438"/>
      <c r="D4" s="438"/>
      <c r="E4" s="438"/>
      <c r="F4" s="439"/>
      <c r="G4" s="440" t="s">
        <v>76</v>
      </c>
      <c r="H4" s="440"/>
      <c r="I4" s="441"/>
    </row>
    <row r="5" spans="1:9" s="69" customFormat="1" ht="20.25" customHeight="1" x14ac:dyDescent="0.2">
      <c r="A5" s="442" t="s">
        <v>347</v>
      </c>
      <c r="B5" s="442" t="s">
        <v>77</v>
      </c>
      <c r="C5" s="442" t="s">
        <v>78</v>
      </c>
      <c r="D5" s="442" t="s">
        <v>79</v>
      </c>
      <c r="E5" s="442" t="s">
        <v>80</v>
      </c>
      <c r="F5" s="442" t="s">
        <v>81</v>
      </c>
      <c r="G5" s="442" t="s">
        <v>82</v>
      </c>
      <c r="H5" s="442" t="s">
        <v>2</v>
      </c>
      <c r="I5" s="441"/>
    </row>
    <row r="6" spans="1:9" s="70" customFormat="1" ht="33" customHeight="1" x14ac:dyDescent="0.2">
      <c r="A6" s="442"/>
      <c r="B6" s="442"/>
      <c r="C6" s="442"/>
      <c r="D6" s="442"/>
      <c r="E6" s="442"/>
      <c r="F6" s="442"/>
      <c r="G6" s="442"/>
      <c r="H6" s="442"/>
      <c r="I6" s="441"/>
    </row>
    <row r="7" spans="1:9" s="54" customFormat="1" ht="24" customHeight="1" x14ac:dyDescent="0.2">
      <c r="A7" s="451"/>
      <c r="B7" s="147" t="s">
        <v>83</v>
      </c>
      <c r="C7" s="147"/>
      <c r="D7" s="147"/>
      <c r="E7" s="147"/>
      <c r="F7" s="452">
        <f>F8+F13+F30+F37+F48+F67+F128</f>
        <v>66637</v>
      </c>
      <c r="G7" s="453"/>
      <c r="H7" s="147"/>
      <c r="I7" s="128"/>
    </row>
    <row r="8" spans="1:9" s="72" customFormat="1" ht="32.25" customHeight="1" x14ac:dyDescent="0.2">
      <c r="A8" s="71">
        <v>1</v>
      </c>
      <c r="B8" s="443" t="s">
        <v>84</v>
      </c>
      <c r="C8" s="83"/>
      <c r="D8" s="147"/>
      <c r="E8" s="83"/>
      <c r="F8" s="444">
        <f>F9+F12</f>
        <v>392</v>
      </c>
      <c r="G8" s="445"/>
      <c r="H8" s="71"/>
      <c r="I8" s="143"/>
    </row>
    <row r="9" spans="1:9" s="78" customFormat="1" ht="23.25" customHeight="1" x14ac:dyDescent="0.2">
      <c r="A9" s="73" t="s">
        <v>85</v>
      </c>
      <c r="B9" s="74" t="s">
        <v>86</v>
      </c>
      <c r="C9" s="75"/>
      <c r="D9" s="76"/>
      <c r="E9" s="76"/>
      <c r="F9" s="77">
        <v>242</v>
      </c>
      <c r="G9" s="61"/>
      <c r="H9" s="76"/>
      <c r="I9" s="143"/>
    </row>
    <row r="10" spans="1:9" s="80" customFormat="1" ht="36.75" customHeight="1" x14ac:dyDescent="0.2">
      <c r="A10" s="73" t="s">
        <v>87</v>
      </c>
      <c r="B10" s="60" t="s">
        <v>88</v>
      </c>
      <c r="C10" s="61" t="s">
        <v>89</v>
      </c>
      <c r="D10" s="62" t="s">
        <v>90</v>
      </c>
      <c r="E10" s="62"/>
      <c r="F10" s="79">
        <v>242</v>
      </c>
      <c r="G10" s="61" t="s">
        <v>91</v>
      </c>
      <c r="H10" s="62"/>
      <c r="I10" s="108"/>
    </row>
    <row r="11" spans="1:9" s="80" customFormat="1" ht="21.75" customHeight="1" x14ac:dyDescent="0.2">
      <c r="A11" s="73" t="s">
        <v>92</v>
      </c>
      <c r="B11" s="74" t="s">
        <v>93</v>
      </c>
      <c r="C11" s="81" t="s">
        <v>89</v>
      </c>
      <c r="D11" s="62"/>
      <c r="E11" s="62"/>
      <c r="F11" s="77">
        <v>150</v>
      </c>
      <c r="G11" s="61"/>
      <c r="H11" s="62"/>
      <c r="I11" s="108"/>
    </row>
    <row r="12" spans="1:9" s="78" customFormat="1" ht="21" customHeight="1" x14ac:dyDescent="0.2">
      <c r="A12" s="73" t="s">
        <v>87</v>
      </c>
      <c r="B12" s="60" t="s">
        <v>94</v>
      </c>
      <c r="C12" s="82"/>
      <c r="D12" s="76" t="s">
        <v>95</v>
      </c>
      <c r="E12" s="62"/>
      <c r="F12" s="79">
        <v>150</v>
      </c>
      <c r="G12" s="61" t="s">
        <v>91</v>
      </c>
      <c r="H12" s="76"/>
      <c r="I12" s="143"/>
    </row>
    <row r="13" spans="1:9" s="84" customFormat="1" ht="54" customHeight="1" x14ac:dyDescent="0.25">
      <c r="A13" s="71">
        <v>2</v>
      </c>
      <c r="B13" s="192" t="s">
        <v>96</v>
      </c>
      <c r="C13" s="445"/>
      <c r="D13" s="83"/>
      <c r="E13" s="83"/>
      <c r="F13" s="88">
        <f>F14+F17</f>
        <v>19755</v>
      </c>
      <c r="G13" s="445"/>
      <c r="H13" s="83"/>
      <c r="I13" s="65"/>
    </row>
    <row r="14" spans="1:9" s="89" customFormat="1" ht="45" x14ac:dyDescent="0.25">
      <c r="A14" s="73" t="s">
        <v>97</v>
      </c>
      <c r="B14" s="107" t="s">
        <v>98</v>
      </c>
      <c r="C14" s="87" t="s">
        <v>99</v>
      </c>
      <c r="D14" s="62"/>
      <c r="E14" s="76"/>
      <c r="F14" s="88">
        <v>4800</v>
      </c>
      <c r="G14" s="87" t="s">
        <v>100</v>
      </c>
      <c r="H14" s="76"/>
      <c r="I14" s="65"/>
    </row>
    <row r="15" spans="1:9" s="84" customFormat="1" ht="15" x14ac:dyDescent="0.25">
      <c r="A15" s="73" t="s">
        <v>87</v>
      </c>
      <c r="B15" s="90" t="s">
        <v>340</v>
      </c>
      <c r="C15" s="91"/>
      <c r="D15" s="62" t="s">
        <v>341</v>
      </c>
      <c r="E15" s="62" t="s">
        <v>101</v>
      </c>
      <c r="F15" s="92">
        <v>4800</v>
      </c>
      <c r="G15" s="87"/>
      <c r="H15" s="62"/>
      <c r="I15" s="65"/>
    </row>
    <row r="16" spans="1:9" s="84" customFormat="1" ht="15" x14ac:dyDescent="0.25">
      <c r="A16" s="227" t="s">
        <v>87</v>
      </c>
      <c r="B16" s="90" t="s">
        <v>102</v>
      </c>
      <c r="C16" s="87"/>
      <c r="D16" s="227"/>
      <c r="E16" s="227">
        <v>2023</v>
      </c>
      <c r="F16" s="93">
        <v>1251</v>
      </c>
      <c r="G16" s="87"/>
      <c r="H16" s="76"/>
      <c r="I16" s="65"/>
    </row>
    <row r="17" spans="1:9" s="97" customFormat="1" ht="60" x14ac:dyDescent="0.2">
      <c r="A17" s="90" t="s">
        <v>103</v>
      </c>
      <c r="B17" s="90" t="s">
        <v>104</v>
      </c>
      <c r="C17" s="87"/>
      <c r="D17" s="90"/>
      <c r="E17" s="227"/>
      <c r="F17" s="93">
        <f>F18+F19</f>
        <v>14955</v>
      </c>
      <c r="G17" s="446"/>
      <c r="H17" s="96"/>
      <c r="I17" s="128"/>
    </row>
    <row r="18" spans="1:9" s="100" customFormat="1" ht="30" x14ac:dyDescent="0.2">
      <c r="A18" s="98" t="s">
        <v>87</v>
      </c>
      <c r="B18" s="96" t="s">
        <v>105</v>
      </c>
      <c r="C18" s="99"/>
      <c r="D18" s="64"/>
      <c r="E18" s="64"/>
      <c r="F18" s="93">
        <v>4055</v>
      </c>
      <c r="G18" s="87" t="s">
        <v>106</v>
      </c>
      <c r="H18" s="96"/>
      <c r="I18" s="128"/>
    </row>
    <row r="19" spans="1:9" s="100" customFormat="1" ht="30" x14ac:dyDescent="0.2">
      <c r="A19" s="98" t="s">
        <v>87</v>
      </c>
      <c r="B19" s="96" t="s">
        <v>107</v>
      </c>
      <c r="C19" s="87" t="s">
        <v>99</v>
      </c>
      <c r="D19" s="96"/>
      <c r="E19" s="96"/>
      <c r="F19" s="93">
        <f>F20+F21+F22+F23+F24+F25+F26+F27+F28+F29</f>
        <v>10900</v>
      </c>
      <c r="G19" s="61"/>
      <c r="H19" s="96"/>
      <c r="I19" s="447">
        <v>10900</v>
      </c>
    </row>
    <row r="20" spans="1:9" s="100" customFormat="1" ht="25.5" x14ac:dyDescent="0.2">
      <c r="A20" s="98"/>
      <c r="B20" s="101" t="s">
        <v>108</v>
      </c>
      <c r="C20" s="348" t="s">
        <v>89</v>
      </c>
      <c r="D20" s="96"/>
      <c r="E20" s="96"/>
      <c r="F20" s="93">
        <v>2500</v>
      </c>
      <c r="G20" s="61" t="s">
        <v>109</v>
      </c>
      <c r="H20" s="96"/>
      <c r="I20" s="447"/>
    </row>
    <row r="21" spans="1:9" s="100" customFormat="1" ht="25.5" x14ac:dyDescent="0.2">
      <c r="A21" s="98"/>
      <c r="B21" s="101" t="s">
        <v>110</v>
      </c>
      <c r="C21" s="349"/>
      <c r="D21" s="96"/>
      <c r="E21" s="96"/>
      <c r="F21" s="93">
        <v>500</v>
      </c>
      <c r="G21" s="61" t="s">
        <v>109</v>
      </c>
      <c r="H21" s="96"/>
      <c r="I21" s="128"/>
    </row>
    <row r="22" spans="1:9" s="100" customFormat="1" ht="25.5" x14ac:dyDescent="0.2">
      <c r="A22" s="98"/>
      <c r="B22" s="101" t="s">
        <v>111</v>
      </c>
      <c r="C22" s="87" t="s">
        <v>89</v>
      </c>
      <c r="D22" s="96"/>
      <c r="E22" s="96"/>
      <c r="F22" s="93">
        <v>2700</v>
      </c>
      <c r="G22" s="87" t="s">
        <v>106</v>
      </c>
      <c r="H22" s="96"/>
      <c r="I22" s="128"/>
    </row>
    <row r="23" spans="1:9" s="100" customFormat="1" ht="15" x14ac:dyDescent="0.2">
      <c r="A23" s="98"/>
      <c r="B23" s="101" t="s">
        <v>108</v>
      </c>
      <c r="C23" s="87" t="s">
        <v>112</v>
      </c>
      <c r="D23" s="96"/>
      <c r="E23" s="96"/>
      <c r="F23" s="93">
        <v>200</v>
      </c>
      <c r="G23" s="61" t="s">
        <v>113</v>
      </c>
      <c r="H23" s="96"/>
      <c r="I23" s="128"/>
    </row>
    <row r="24" spans="1:9" s="100" customFormat="1" ht="15" x14ac:dyDescent="0.2">
      <c r="A24" s="98"/>
      <c r="B24" s="101" t="s">
        <v>108</v>
      </c>
      <c r="C24" s="87" t="s">
        <v>54</v>
      </c>
      <c r="D24" s="96"/>
      <c r="E24" s="96"/>
      <c r="F24" s="93">
        <v>1000</v>
      </c>
      <c r="G24" s="61" t="s">
        <v>114</v>
      </c>
      <c r="H24" s="96"/>
      <c r="I24" s="128"/>
    </row>
    <row r="25" spans="1:9" s="100" customFormat="1" ht="15" x14ac:dyDescent="0.2">
      <c r="A25" s="98"/>
      <c r="B25" s="101" t="s">
        <v>108</v>
      </c>
      <c r="C25" s="87" t="s">
        <v>9</v>
      </c>
      <c r="D25" s="96"/>
      <c r="E25" s="96"/>
      <c r="F25" s="93">
        <v>1000</v>
      </c>
      <c r="G25" s="87" t="s">
        <v>115</v>
      </c>
      <c r="H25" s="96"/>
      <c r="I25" s="128"/>
    </row>
    <row r="26" spans="1:9" s="100" customFormat="1" ht="15" x14ac:dyDescent="0.2">
      <c r="A26" s="98"/>
      <c r="B26" s="101" t="s">
        <v>108</v>
      </c>
      <c r="C26" s="87" t="s">
        <v>28</v>
      </c>
      <c r="D26" s="96"/>
      <c r="E26" s="96"/>
      <c r="F26" s="93">
        <v>1000</v>
      </c>
      <c r="G26" s="87" t="s">
        <v>116</v>
      </c>
      <c r="H26" s="96"/>
      <c r="I26" s="128"/>
    </row>
    <row r="27" spans="1:9" s="100" customFormat="1" ht="15" x14ac:dyDescent="0.2">
      <c r="A27" s="98"/>
      <c r="B27" s="101" t="s">
        <v>108</v>
      </c>
      <c r="C27" s="87" t="s">
        <v>56</v>
      </c>
      <c r="D27" s="96"/>
      <c r="E27" s="96"/>
      <c r="F27" s="93">
        <v>500</v>
      </c>
      <c r="G27" s="87" t="s">
        <v>117</v>
      </c>
      <c r="H27" s="96"/>
      <c r="I27" s="128"/>
    </row>
    <row r="28" spans="1:9" s="100" customFormat="1" ht="15" x14ac:dyDescent="0.2">
      <c r="A28" s="98"/>
      <c r="B28" s="101" t="s">
        <v>108</v>
      </c>
      <c r="C28" s="87" t="s">
        <v>6</v>
      </c>
      <c r="D28" s="96"/>
      <c r="E28" s="96"/>
      <c r="F28" s="93">
        <v>1000</v>
      </c>
      <c r="G28" s="87" t="s">
        <v>118</v>
      </c>
      <c r="H28" s="96"/>
      <c r="I28" s="128"/>
    </row>
    <row r="29" spans="1:9" s="100" customFormat="1" ht="15" x14ac:dyDescent="0.2">
      <c r="A29" s="98"/>
      <c r="B29" s="101" t="s">
        <v>119</v>
      </c>
      <c r="C29" s="87" t="s">
        <v>10</v>
      </c>
      <c r="D29" s="96"/>
      <c r="E29" s="96"/>
      <c r="F29" s="93">
        <v>500</v>
      </c>
      <c r="G29" s="61" t="s">
        <v>120</v>
      </c>
      <c r="H29" s="96"/>
      <c r="I29" s="128"/>
    </row>
    <row r="30" spans="1:9" s="84" customFormat="1" ht="52.5" customHeight="1" x14ac:dyDescent="0.25">
      <c r="A30" s="147">
        <v>3</v>
      </c>
      <c r="B30" s="192" t="s">
        <v>121</v>
      </c>
      <c r="C30" s="87"/>
      <c r="D30" s="64"/>
      <c r="E30" s="64"/>
      <c r="F30" s="111">
        <f>F31</f>
        <v>3348</v>
      </c>
      <c r="G30" s="61" t="s">
        <v>122</v>
      </c>
      <c r="H30" s="62"/>
      <c r="I30" s="106"/>
    </row>
    <row r="31" spans="1:9" s="65" customFormat="1" ht="39.75" customHeight="1" x14ac:dyDescent="0.25">
      <c r="A31" s="102" t="s">
        <v>87</v>
      </c>
      <c r="B31" s="103" t="s">
        <v>123</v>
      </c>
      <c r="C31" s="104" t="s">
        <v>99</v>
      </c>
      <c r="D31" s="59"/>
      <c r="E31" s="105"/>
      <c r="F31" s="63">
        <f>SUM(F32:F36)</f>
        <v>3348</v>
      </c>
      <c r="G31" s="61"/>
      <c r="H31" s="62" t="s">
        <v>124</v>
      </c>
      <c r="I31" s="106"/>
    </row>
    <row r="32" spans="1:9" s="108" customFormat="1" ht="15" x14ac:dyDescent="0.2">
      <c r="A32" s="227"/>
      <c r="B32" s="107" t="s">
        <v>9</v>
      </c>
      <c r="C32" s="87" t="s">
        <v>9</v>
      </c>
      <c r="D32" s="62"/>
      <c r="E32" s="62"/>
      <c r="F32" s="93">
        <v>670</v>
      </c>
      <c r="G32" s="61" t="s">
        <v>115</v>
      </c>
      <c r="H32" s="62"/>
      <c r="I32" s="106"/>
    </row>
    <row r="33" spans="1:10" s="108" customFormat="1" ht="15" x14ac:dyDescent="0.2">
      <c r="A33" s="227"/>
      <c r="B33" s="107" t="s">
        <v>55</v>
      </c>
      <c r="C33" s="87" t="s">
        <v>55</v>
      </c>
      <c r="D33" s="62"/>
      <c r="E33" s="62"/>
      <c r="F33" s="93">
        <v>670</v>
      </c>
      <c r="G33" s="61" t="s">
        <v>151</v>
      </c>
      <c r="H33" s="62"/>
      <c r="I33" s="106"/>
    </row>
    <row r="34" spans="1:10" s="108" customFormat="1" ht="15" x14ac:dyDescent="0.2">
      <c r="A34" s="227"/>
      <c r="B34" s="107" t="s">
        <v>6</v>
      </c>
      <c r="C34" s="87" t="s">
        <v>6</v>
      </c>
      <c r="D34" s="62"/>
      <c r="E34" s="62"/>
      <c r="F34" s="93">
        <v>669</v>
      </c>
      <c r="G34" s="61" t="s">
        <v>118</v>
      </c>
      <c r="H34" s="62"/>
      <c r="I34" s="106"/>
    </row>
    <row r="35" spans="1:10" s="108" customFormat="1" ht="15" x14ac:dyDescent="0.2">
      <c r="A35" s="227"/>
      <c r="B35" s="107" t="s">
        <v>28</v>
      </c>
      <c r="C35" s="87" t="s">
        <v>28</v>
      </c>
      <c r="D35" s="62"/>
      <c r="E35" s="62"/>
      <c r="F35" s="93">
        <v>669</v>
      </c>
      <c r="G35" s="61" t="s">
        <v>116</v>
      </c>
      <c r="H35" s="62"/>
      <c r="I35" s="106"/>
    </row>
    <row r="36" spans="1:10" s="108" customFormat="1" ht="15" x14ac:dyDescent="0.2">
      <c r="A36" s="73"/>
      <c r="B36" s="90" t="s">
        <v>54</v>
      </c>
      <c r="C36" s="87" t="s">
        <v>54</v>
      </c>
      <c r="D36" s="227"/>
      <c r="E36" s="96"/>
      <c r="F36" s="109">
        <v>670</v>
      </c>
      <c r="G36" s="87" t="s">
        <v>114</v>
      </c>
      <c r="H36" s="227"/>
      <c r="I36" s="106"/>
    </row>
    <row r="37" spans="1:10" s="72" customFormat="1" ht="34.5" customHeight="1" x14ac:dyDescent="0.2">
      <c r="A37" s="147">
        <v>4</v>
      </c>
      <c r="B37" s="192" t="s">
        <v>125</v>
      </c>
      <c r="C37" s="99"/>
      <c r="D37" s="64"/>
      <c r="E37" s="64"/>
      <c r="F37" s="448">
        <f>F38+F41+F43</f>
        <v>8706</v>
      </c>
      <c r="G37" s="122"/>
      <c r="H37" s="76"/>
      <c r="I37" s="143"/>
    </row>
    <row r="38" spans="1:10" s="108" customFormat="1" ht="60" x14ac:dyDescent="0.2">
      <c r="A38" s="227" t="s">
        <v>126</v>
      </c>
      <c r="B38" s="110" t="s">
        <v>127</v>
      </c>
      <c r="C38" s="61" t="s">
        <v>89</v>
      </c>
      <c r="D38" s="62" t="s">
        <v>128</v>
      </c>
      <c r="E38" s="76"/>
      <c r="F38" s="111">
        <f>F39+F40</f>
        <v>2095</v>
      </c>
      <c r="G38" s="61" t="s">
        <v>129</v>
      </c>
      <c r="H38" s="76"/>
    </row>
    <row r="39" spans="1:10" s="108" customFormat="1" ht="15" x14ac:dyDescent="0.2">
      <c r="A39" s="227"/>
      <c r="B39" s="60" t="s">
        <v>130</v>
      </c>
      <c r="C39" s="61"/>
      <c r="D39" s="62"/>
      <c r="E39" s="76"/>
      <c r="F39" s="112">
        <v>802</v>
      </c>
      <c r="G39" s="61"/>
      <c r="H39" s="76"/>
    </row>
    <row r="40" spans="1:10" s="108" customFormat="1" ht="30" x14ac:dyDescent="0.2">
      <c r="A40" s="227"/>
      <c r="B40" s="449" t="s">
        <v>131</v>
      </c>
      <c r="C40" s="61"/>
      <c r="D40" s="62"/>
      <c r="E40" s="76"/>
      <c r="F40" s="112">
        <v>1293</v>
      </c>
      <c r="G40" s="61"/>
      <c r="H40" s="76"/>
    </row>
    <row r="41" spans="1:10" s="84" customFormat="1" ht="45" x14ac:dyDescent="0.25">
      <c r="A41" s="227" t="s">
        <v>132</v>
      </c>
      <c r="B41" s="110" t="s">
        <v>133</v>
      </c>
      <c r="C41" s="61"/>
      <c r="D41" s="62"/>
      <c r="E41" s="62"/>
      <c r="F41" s="111">
        <v>862</v>
      </c>
      <c r="G41" s="61" t="s">
        <v>134</v>
      </c>
      <c r="H41" s="62"/>
      <c r="I41" s="65"/>
    </row>
    <row r="42" spans="1:10" s="84" customFormat="1" ht="30" x14ac:dyDescent="0.25">
      <c r="A42" s="227"/>
      <c r="B42" s="60" t="s">
        <v>135</v>
      </c>
      <c r="C42" s="82" t="s">
        <v>99</v>
      </c>
      <c r="D42" s="76" t="s">
        <v>128</v>
      </c>
      <c r="E42" s="76"/>
      <c r="F42" s="113">
        <v>862</v>
      </c>
      <c r="G42" s="61"/>
      <c r="H42" s="62"/>
      <c r="I42" s="65"/>
    </row>
    <row r="43" spans="1:10" s="84" customFormat="1" ht="45" x14ac:dyDescent="0.25">
      <c r="A43" s="227" t="s">
        <v>136</v>
      </c>
      <c r="B43" s="110" t="s">
        <v>137</v>
      </c>
      <c r="C43" s="91"/>
      <c r="D43" s="76"/>
      <c r="E43" s="76"/>
      <c r="F43" s="93">
        <f>SUM(F44:F47)</f>
        <v>5749</v>
      </c>
      <c r="G43" s="61"/>
      <c r="H43" s="62"/>
      <c r="I43" s="65"/>
    </row>
    <row r="44" spans="1:10" s="65" customFormat="1" ht="25.5" x14ac:dyDescent="0.25">
      <c r="A44" s="59" t="s">
        <v>87</v>
      </c>
      <c r="B44" s="60" t="s">
        <v>139</v>
      </c>
      <c r="C44" s="61" t="s">
        <v>289</v>
      </c>
      <c r="D44" s="62"/>
      <c r="E44" s="62"/>
      <c r="F44" s="63">
        <v>1386</v>
      </c>
      <c r="G44" s="61" t="s">
        <v>138</v>
      </c>
      <c r="H44" s="64"/>
    </row>
    <row r="45" spans="1:10" s="65" customFormat="1" ht="45" x14ac:dyDescent="0.25">
      <c r="A45" s="59" t="s">
        <v>87</v>
      </c>
      <c r="B45" s="60" t="s">
        <v>140</v>
      </c>
      <c r="C45" s="61" t="s">
        <v>290</v>
      </c>
      <c r="D45" s="62"/>
      <c r="E45" s="62"/>
      <c r="F45" s="63">
        <v>4063</v>
      </c>
      <c r="G45" s="61" t="s">
        <v>138</v>
      </c>
      <c r="H45" s="64"/>
    </row>
    <row r="46" spans="1:10" s="65" customFormat="1" ht="30" x14ac:dyDescent="0.25">
      <c r="A46" s="59" t="s">
        <v>87</v>
      </c>
      <c r="B46" s="60" t="s">
        <v>291</v>
      </c>
      <c r="C46" s="61" t="s">
        <v>293</v>
      </c>
      <c r="D46" s="62"/>
      <c r="E46" s="62"/>
      <c r="F46" s="63">
        <v>150</v>
      </c>
      <c r="G46" s="61" t="s">
        <v>175</v>
      </c>
      <c r="H46" s="64"/>
    </row>
    <row r="47" spans="1:10" s="65" customFormat="1" ht="15" x14ac:dyDescent="0.25">
      <c r="A47" s="59" t="s">
        <v>87</v>
      </c>
      <c r="B47" s="60" t="s">
        <v>292</v>
      </c>
      <c r="C47" s="61" t="s">
        <v>289</v>
      </c>
      <c r="D47" s="62"/>
      <c r="E47" s="62"/>
      <c r="F47" s="63">
        <v>150</v>
      </c>
      <c r="G47" s="61" t="s">
        <v>175</v>
      </c>
      <c r="H47" s="64"/>
    </row>
    <row r="48" spans="1:10" s="84" customFormat="1" ht="28.5" x14ac:dyDescent="0.25">
      <c r="A48" s="147">
        <v>7</v>
      </c>
      <c r="B48" s="192" t="s">
        <v>141</v>
      </c>
      <c r="C48" s="99"/>
      <c r="D48" s="64"/>
      <c r="E48" s="64"/>
      <c r="F48" s="116">
        <f>F49+F66</f>
        <v>2691</v>
      </c>
      <c r="G48" s="122"/>
      <c r="H48" s="64"/>
      <c r="I48" s="450"/>
      <c r="J48" s="114"/>
    </row>
    <row r="49" spans="1:9" s="117" customFormat="1" ht="45" x14ac:dyDescent="0.25">
      <c r="A49" s="62" t="s">
        <v>142</v>
      </c>
      <c r="B49" s="115" t="s">
        <v>264</v>
      </c>
      <c r="C49" s="61"/>
      <c r="D49" s="83"/>
      <c r="E49" s="83"/>
      <c r="F49" s="116">
        <f>F50+F51</f>
        <v>2631</v>
      </c>
      <c r="G49" s="61"/>
      <c r="H49" s="64"/>
      <c r="I49" s="450"/>
    </row>
    <row r="50" spans="1:9" s="84" customFormat="1" ht="25.5" x14ac:dyDescent="0.25">
      <c r="A50" s="76" t="s">
        <v>87</v>
      </c>
      <c r="B50" s="101" t="s">
        <v>143</v>
      </c>
      <c r="C50" s="61" t="s">
        <v>99</v>
      </c>
      <c r="D50" s="118"/>
      <c r="E50" s="118"/>
      <c r="F50" s="119">
        <v>516</v>
      </c>
      <c r="G50" s="61" t="s">
        <v>144</v>
      </c>
      <c r="H50" s="62"/>
      <c r="I50" s="65"/>
    </row>
    <row r="51" spans="1:9" s="123" customFormat="1" ht="33.75" customHeight="1" x14ac:dyDescent="0.25">
      <c r="A51" s="59" t="s">
        <v>87</v>
      </c>
      <c r="B51" s="60" t="s">
        <v>145</v>
      </c>
      <c r="C51" s="87" t="s">
        <v>146</v>
      </c>
      <c r="D51" s="118"/>
      <c r="E51" s="120"/>
      <c r="F51" s="121">
        <f>SUM(F52:F65)</f>
        <v>2115</v>
      </c>
      <c r="G51" s="122"/>
      <c r="H51" s="62"/>
      <c r="I51" s="65"/>
    </row>
    <row r="52" spans="1:9" s="123" customFormat="1" ht="16.5" customHeight="1" x14ac:dyDescent="0.25">
      <c r="A52" s="59"/>
      <c r="B52" s="124" t="s">
        <v>9</v>
      </c>
      <c r="C52" s="81" t="s">
        <v>147</v>
      </c>
      <c r="D52" s="64"/>
      <c r="E52" s="118"/>
      <c r="F52" s="119">
        <v>192</v>
      </c>
      <c r="G52" s="61" t="s">
        <v>115</v>
      </c>
      <c r="H52" s="125" t="s">
        <v>148</v>
      </c>
      <c r="I52" s="65"/>
    </row>
    <row r="53" spans="1:9" s="117" customFormat="1" ht="16.5" customHeight="1" x14ac:dyDescent="0.25">
      <c r="A53" s="59"/>
      <c r="B53" s="124" t="s">
        <v>252</v>
      </c>
      <c r="C53" s="81" t="s">
        <v>149</v>
      </c>
      <c r="D53" s="64"/>
      <c r="E53" s="118"/>
      <c r="F53" s="119">
        <v>192</v>
      </c>
      <c r="G53" s="61" t="s">
        <v>118</v>
      </c>
      <c r="H53" s="62"/>
      <c r="I53" s="65"/>
    </row>
    <row r="54" spans="1:9" s="84" customFormat="1" ht="16.5" customHeight="1" x14ac:dyDescent="0.25">
      <c r="A54" s="59"/>
      <c r="B54" s="124" t="s">
        <v>253</v>
      </c>
      <c r="C54" s="81" t="s">
        <v>150</v>
      </c>
      <c r="D54" s="64"/>
      <c r="E54" s="118"/>
      <c r="F54" s="119">
        <v>192</v>
      </c>
      <c r="G54" s="61" t="s">
        <v>151</v>
      </c>
      <c r="H54" s="62"/>
      <c r="I54" s="65"/>
    </row>
    <row r="55" spans="1:9" s="84" customFormat="1" ht="16.5" customHeight="1" x14ac:dyDescent="0.25">
      <c r="A55" s="59"/>
      <c r="B55" s="124" t="s">
        <v>254</v>
      </c>
      <c r="C55" s="81" t="s">
        <v>152</v>
      </c>
      <c r="D55" s="64"/>
      <c r="E55" s="118"/>
      <c r="F55" s="119">
        <v>192</v>
      </c>
      <c r="G55" s="61" t="s">
        <v>116</v>
      </c>
      <c r="H55" s="62"/>
      <c r="I55" s="65"/>
    </row>
    <row r="56" spans="1:9" s="84" customFormat="1" ht="16.5" customHeight="1" x14ac:dyDescent="0.25">
      <c r="A56" s="59"/>
      <c r="B56" s="124" t="s">
        <v>255</v>
      </c>
      <c r="C56" s="81" t="s">
        <v>153</v>
      </c>
      <c r="D56" s="64"/>
      <c r="E56" s="118"/>
      <c r="F56" s="119">
        <v>192</v>
      </c>
      <c r="G56" s="61" t="s">
        <v>154</v>
      </c>
      <c r="H56" s="62"/>
      <c r="I56" s="65"/>
    </row>
    <row r="57" spans="1:9" s="84" customFormat="1" ht="16.5" customHeight="1" x14ac:dyDescent="0.25">
      <c r="A57" s="59"/>
      <c r="B57" s="124" t="s">
        <v>256</v>
      </c>
      <c r="C57" s="81" t="s">
        <v>155</v>
      </c>
      <c r="D57" s="64"/>
      <c r="E57" s="118"/>
      <c r="F57" s="119">
        <v>175</v>
      </c>
      <c r="G57" s="61" t="s">
        <v>156</v>
      </c>
      <c r="H57" s="125" t="s">
        <v>157</v>
      </c>
      <c r="I57" s="65"/>
    </row>
    <row r="58" spans="1:9" s="117" customFormat="1" ht="16.5" customHeight="1" x14ac:dyDescent="0.25">
      <c r="A58" s="59"/>
      <c r="B58" s="124" t="s">
        <v>54</v>
      </c>
      <c r="C58" s="81" t="s">
        <v>158</v>
      </c>
      <c r="D58" s="64"/>
      <c r="E58" s="118"/>
      <c r="F58" s="119">
        <v>175</v>
      </c>
      <c r="G58" s="61" t="s">
        <v>114</v>
      </c>
      <c r="H58" s="62"/>
      <c r="I58" s="65"/>
    </row>
    <row r="59" spans="1:9" s="117" customFormat="1" ht="16.5" customHeight="1" x14ac:dyDescent="0.25">
      <c r="A59" s="59"/>
      <c r="B59" s="124" t="s">
        <v>257</v>
      </c>
      <c r="C59" s="81" t="s">
        <v>159</v>
      </c>
      <c r="D59" s="64"/>
      <c r="E59" s="118"/>
      <c r="F59" s="119">
        <v>175</v>
      </c>
      <c r="G59" s="61" t="s">
        <v>120</v>
      </c>
      <c r="H59" s="62"/>
      <c r="I59" s="65"/>
    </row>
    <row r="60" spans="1:9" s="126" customFormat="1" ht="16.5" customHeight="1" x14ac:dyDescent="0.25">
      <c r="A60" s="59"/>
      <c r="B60" s="124" t="s">
        <v>258</v>
      </c>
      <c r="C60" s="81" t="s">
        <v>160</v>
      </c>
      <c r="D60" s="64"/>
      <c r="E60" s="118"/>
      <c r="F60" s="119">
        <v>175</v>
      </c>
      <c r="G60" s="61" t="s">
        <v>161</v>
      </c>
      <c r="H60" s="62"/>
      <c r="I60" s="65"/>
    </row>
    <row r="61" spans="1:9" s="127" customFormat="1" ht="16.5" customHeight="1" x14ac:dyDescent="0.2">
      <c r="A61" s="59"/>
      <c r="B61" s="124" t="s">
        <v>259</v>
      </c>
      <c r="C61" s="81" t="s">
        <v>162</v>
      </c>
      <c r="D61" s="64"/>
      <c r="E61" s="118"/>
      <c r="F61" s="119">
        <v>175</v>
      </c>
      <c r="G61" s="61" t="s">
        <v>163</v>
      </c>
      <c r="H61" s="62"/>
      <c r="I61" s="128"/>
    </row>
    <row r="62" spans="1:9" s="80" customFormat="1" ht="16.5" customHeight="1" x14ac:dyDescent="0.2">
      <c r="A62" s="59"/>
      <c r="B62" s="124" t="s">
        <v>260</v>
      </c>
      <c r="C62" s="81" t="s">
        <v>164</v>
      </c>
      <c r="D62" s="64"/>
      <c r="E62" s="118"/>
      <c r="F62" s="119">
        <v>140</v>
      </c>
      <c r="G62" s="61" t="s">
        <v>117</v>
      </c>
      <c r="H62" s="125" t="s">
        <v>165</v>
      </c>
      <c r="I62" s="108"/>
    </row>
    <row r="63" spans="1:9" s="100" customFormat="1" ht="16.5" customHeight="1" x14ac:dyDescent="0.2">
      <c r="A63" s="59"/>
      <c r="B63" s="124" t="s">
        <v>261</v>
      </c>
      <c r="C63" s="81" t="s">
        <v>166</v>
      </c>
      <c r="D63" s="64"/>
      <c r="E63" s="118"/>
      <c r="F63" s="119">
        <v>35</v>
      </c>
      <c r="G63" s="61" t="s">
        <v>167</v>
      </c>
      <c r="H63" s="125" t="s">
        <v>168</v>
      </c>
      <c r="I63" s="128"/>
    </row>
    <row r="64" spans="1:9" s="128" customFormat="1" ht="16.5" customHeight="1" x14ac:dyDescent="0.2">
      <c r="A64" s="59"/>
      <c r="B64" s="124" t="s">
        <v>262</v>
      </c>
      <c r="C64" s="81" t="s">
        <v>169</v>
      </c>
      <c r="D64" s="64"/>
      <c r="E64" s="118"/>
      <c r="F64" s="119">
        <v>35</v>
      </c>
      <c r="G64" s="61" t="s">
        <v>170</v>
      </c>
      <c r="H64" s="125" t="s">
        <v>168</v>
      </c>
    </row>
    <row r="65" spans="1:10" s="128" customFormat="1" ht="16.5" customHeight="1" x14ac:dyDescent="0.2">
      <c r="A65" s="59"/>
      <c r="B65" s="124" t="s">
        <v>263</v>
      </c>
      <c r="C65" s="81" t="s">
        <v>171</v>
      </c>
      <c r="D65" s="64"/>
      <c r="E65" s="118"/>
      <c r="F65" s="119">
        <v>70</v>
      </c>
      <c r="G65" s="61" t="s">
        <v>113</v>
      </c>
      <c r="H65" s="125" t="s">
        <v>172</v>
      </c>
    </row>
    <row r="66" spans="1:10" s="128" customFormat="1" ht="15" x14ac:dyDescent="0.2">
      <c r="A66" s="227" t="s">
        <v>173</v>
      </c>
      <c r="B66" s="115" t="s">
        <v>174</v>
      </c>
      <c r="C66" s="61" t="s">
        <v>99</v>
      </c>
      <c r="D66" s="83"/>
      <c r="E66" s="118"/>
      <c r="F66" s="119">
        <v>60</v>
      </c>
      <c r="G66" s="61" t="s">
        <v>175</v>
      </c>
      <c r="H66" s="62"/>
    </row>
    <row r="67" spans="1:10" s="127" customFormat="1" ht="28.5" x14ac:dyDescent="0.2">
      <c r="A67" s="147">
        <v>8</v>
      </c>
      <c r="B67" s="193" t="s">
        <v>176</v>
      </c>
      <c r="C67" s="87" t="s">
        <v>177</v>
      </c>
      <c r="D67" s="133"/>
      <c r="E67" s="133"/>
      <c r="F67" s="129">
        <f>F68+F122</f>
        <v>30934</v>
      </c>
      <c r="G67" s="152"/>
      <c r="H67" s="129"/>
      <c r="I67" s="447"/>
    </row>
    <row r="68" spans="1:10" s="128" customFormat="1" ht="42.75" x14ac:dyDescent="0.2">
      <c r="A68" s="71" t="s">
        <v>178</v>
      </c>
      <c r="B68" s="192" t="s">
        <v>179</v>
      </c>
      <c r="C68" s="81"/>
      <c r="D68" s="73"/>
      <c r="E68" s="73"/>
      <c r="F68" s="129">
        <f>F69+F80+F85+F119+F120</f>
        <v>30541</v>
      </c>
      <c r="G68" s="81"/>
      <c r="H68" s="121"/>
      <c r="I68" s="447"/>
    </row>
    <row r="69" spans="1:10" s="65" customFormat="1" ht="45" x14ac:dyDescent="0.25">
      <c r="A69" s="98" t="s">
        <v>294</v>
      </c>
      <c r="B69" s="130" t="s">
        <v>181</v>
      </c>
      <c r="C69" s="104" t="s">
        <v>182</v>
      </c>
      <c r="D69" s="102"/>
      <c r="E69" s="102"/>
      <c r="F69" s="131">
        <f>F70+F76</f>
        <v>8791</v>
      </c>
      <c r="G69" s="91"/>
      <c r="H69" s="132"/>
    </row>
    <row r="70" spans="1:10" s="108" customFormat="1" ht="23.25" customHeight="1" x14ac:dyDescent="0.2">
      <c r="A70" s="73" t="s">
        <v>87</v>
      </c>
      <c r="B70" s="107" t="s">
        <v>272</v>
      </c>
      <c r="C70" s="87"/>
      <c r="D70" s="73"/>
      <c r="E70" s="73"/>
      <c r="F70" s="121">
        <f>SUM(F71:F75)</f>
        <v>2300</v>
      </c>
      <c r="G70" s="81"/>
      <c r="H70" s="61" t="s">
        <v>124</v>
      </c>
    </row>
    <row r="71" spans="1:10" s="128" customFormat="1" ht="21" customHeight="1" x14ac:dyDescent="0.2">
      <c r="A71" s="102"/>
      <c r="B71" s="107" t="s">
        <v>8</v>
      </c>
      <c r="C71" s="87" t="s">
        <v>266</v>
      </c>
      <c r="D71" s="102"/>
      <c r="E71" s="102"/>
      <c r="F71" s="121">
        <f>200+150</f>
        <v>350</v>
      </c>
      <c r="G71" s="81" t="s">
        <v>170</v>
      </c>
      <c r="H71" s="121"/>
    </row>
    <row r="72" spans="1:10" s="128" customFormat="1" ht="21" customHeight="1" x14ac:dyDescent="0.2">
      <c r="A72" s="102"/>
      <c r="B72" s="107" t="s">
        <v>11</v>
      </c>
      <c r="C72" s="87" t="s">
        <v>267</v>
      </c>
      <c r="D72" s="102"/>
      <c r="E72" s="102"/>
      <c r="F72" s="121">
        <f>200+150</f>
        <v>350</v>
      </c>
      <c r="G72" s="81" t="s">
        <v>154</v>
      </c>
      <c r="H72" s="121"/>
    </row>
    <row r="73" spans="1:10" s="128" customFormat="1" ht="25.5" x14ac:dyDescent="0.2">
      <c r="A73" s="102"/>
      <c r="B73" s="107" t="s">
        <v>5</v>
      </c>
      <c r="C73" s="87" t="s">
        <v>268</v>
      </c>
      <c r="D73" s="102"/>
      <c r="E73" s="102"/>
      <c r="F73" s="121">
        <f>500+150</f>
        <v>650</v>
      </c>
      <c r="G73" s="81" t="s">
        <v>163</v>
      </c>
      <c r="H73" s="121"/>
    </row>
    <row r="74" spans="1:10" s="128" customFormat="1" ht="15" x14ac:dyDescent="0.2">
      <c r="A74" s="102"/>
      <c r="B74" s="107" t="s">
        <v>265</v>
      </c>
      <c r="C74" s="87" t="s">
        <v>269</v>
      </c>
      <c r="D74" s="102"/>
      <c r="E74" s="102"/>
      <c r="F74" s="121">
        <f>400+150</f>
        <v>550</v>
      </c>
      <c r="G74" s="81" t="s">
        <v>271</v>
      </c>
      <c r="H74" s="121"/>
    </row>
    <row r="75" spans="1:10" s="128" customFormat="1" ht="15" x14ac:dyDescent="0.2">
      <c r="A75" s="102"/>
      <c r="B75" s="107" t="s">
        <v>53</v>
      </c>
      <c r="C75" s="87" t="s">
        <v>270</v>
      </c>
      <c r="D75" s="102"/>
      <c r="E75" s="102"/>
      <c r="F75" s="121">
        <v>400</v>
      </c>
      <c r="G75" s="81" t="s">
        <v>156</v>
      </c>
      <c r="H75" s="121"/>
    </row>
    <row r="76" spans="1:10" s="108" customFormat="1" ht="30" customHeight="1" x14ac:dyDescent="0.2">
      <c r="A76" s="73" t="s">
        <v>87</v>
      </c>
      <c r="B76" s="90" t="s">
        <v>273</v>
      </c>
      <c r="C76" s="87"/>
      <c r="D76" s="73"/>
      <c r="E76" s="73"/>
      <c r="F76" s="121">
        <f>8791-F70</f>
        <v>6491</v>
      </c>
      <c r="G76" s="81"/>
      <c r="H76" s="61" t="s">
        <v>124</v>
      </c>
    </row>
    <row r="77" spans="1:10" s="128" customFormat="1" ht="15" hidden="1" x14ac:dyDescent="0.2">
      <c r="A77" s="102"/>
      <c r="B77" s="90"/>
      <c r="C77" s="87"/>
      <c r="D77" s="102"/>
      <c r="E77" s="102"/>
      <c r="F77" s="133"/>
      <c r="G77" s="134"/>
      <c r="H77" s="121"/>
    </row>
    <row r="78" spans="1:10" s="128" customFormat="1" ht="15" hidden="1" x14ac:dyDescent="0.2">
      <c r="A78" s="102"/>
      <c r="B78" s="90"/>
      <c r="C78" s="87"/>
      <c r="D78" s="102"/>
      <c r="E78" s="102"/>
      <c r="F78" s="133"/>
      <c r="G78" s="134"/>
      <c r="H78" s="121"/>
    </row>
    <row r="79" spans="1:10" s="128" customFormat="1" ht="15" hidden="1" x14ac:dyDescent="0.2">
      <c r="A79" s="102"/>
      <c r="B79" s="90"/>
      <c r="C79" s="87"/>
      <c r="D79" s="102"/>
      <c r="E79" s="102"/>
      <c r="F79" s="133"/>
      <c r="G79" s="134"/>
      <c r="H79" s="121"/>
    </row>
    <row r="80" spans="1:10" s="65" customFormat="1" ht="15" x14ac:dyDescent="0.25">
      <c r="A80" s="98" t="s">
        <v>295</v>
      </c>
      <c r="B80" s="135" t="s">
        <v>184</v>
      </c>
      <c r="C80" s="99"/>
      <c r="D80" s="98"/>
      <c r="E80" s="98"/>
      <c r="F80" s="131">
        <f>F81+F82+F83+F84</f>
        <v>2700</v>
      </c>
      <c r="G80" s="99"/>
      <c r="H80" s="130"/>
      <c r="J80" s="136"/>
    </row>
    <row r="81" spans="1:10" s="128" customFormat="1" ht="15" x14ac:dyDescent="0.25">
      <c r="A81" s="137"/>
      <c r="B81" s="90" t="s">
        <v>108</v>
      </c>
      <c r="C81" s="81" t="s">
        <v>274</v>
      </c>
      <c r="D81" s="138"/>
      <c r="E81" s="138"/>
      <c r="F81" s="121">
        <v>1000</v>
      </c>
      <c r="G81" s="81" t="s">
        <v>156</v>
      </c>
      <c r="H81" s="107"/>
    </row>
    <row r="82" spans="1:10" s="128" customFormat="1" ht="15" x14ac:dyDescent="0.25">
      <c r="A82" s="137"/>
      <c r="B82" s="90" t="s">
        <v>108</v>
      </c>
      <c r="C82" s="81" t="s">
        <v>11</v>
      </c>
      <c r="D82" s="138"/>
      <c r="E82" s="138"/>
      <c r="F82" s="121">
        <v>700</v>
      </c>
      <c r="G82" s="81" t="s">
        <v>163</v>
      </c>
      <c r="H82" s="107"/>
    </row>
    <row r="83" spans="1:10" s="128" customFormat="1" ht="15" x14ac:dyDescent="0.25">
      <c r="A83" s="137"/>
      <c r="B83" s="90" t="s">
        <v>108</v>
      </c>
      <c r="C83" s="81" t="s">
        <v>258</v>
      </c>
      <c r="D83" s="138"/>
      <c r="E83" s="138"/>
      <c r="F83" s="121">
        <v>800</v>
      </c>
      <c r="G83" s="81" t="s">
        <v>161</v>
      </c>
      <c r="H83" s="107"/>
    </row>
    <row r="84" spans="1:10" s="108" customFormat="1" ht="15" x14ac:dyDescent="0.25">
      <c r="A84" s="137"/>
      <c r="B84" s="90" t="s">
        <v>108</v>
      </c>
      <c r="C84" s="81" t="s">
        <v>8</v>
      </c>
      <c r="D84" s="138"/>
      <c r="E84" s="138"/>
      <c r="F84" s="121">
        <v>200</v>
      </c>
      <c r="G84" s="81" t="s">
        <v>170</v>
      </c>
      <c r="H84" s="107"/>
      <c r="J84" s="139"/>
    </row>
    <row r="85" spans="1:10" s="143" customFormat="1" ht="45" x14ac:dyDescent="0.25">
      <c r="A85" s="140" t="s">
        <v>296</v>
      </c>
      <c r="B85" s="130" t="s">
        <v>186</v>
      </c>
      <c r="C85" s="141"/>
      <c r="D85" s="138"/>
      <c r="E85" s="138"/>
      <c r="F85" s="142">
        <f>F86+F92+F96+F102+F115</f>
        <v>2655</v>
      </c>
      <c r="G85" s="91"/>
      <c r="H85" s="138"/>
      <c r="J85" s="144"/>
    </row>
    <row r="86" spans="1:10" s="143" customFormat="1" ht="23.25" customHeight="1" x14ac:dyDescent="0.2">
      <c r="A86" s="59" t="s">
        <v>180</v>
      </c>
      <c r="B86" s="101" t="s">
        <v>187</v>
      </c>
      <c r="C86" s="91"/>
      <c r="D86" s="102" t="s">
        <v>188</v>
      </c>
      <c r="E86" s="102"/>
      <c r="F86" s="145">
        <f>F87+F88+F89+F90+F91</f>
        <v>270</v>
      </c>
      <c r="G86" s="91" t="s">
        <v>189</v>
      </c>
      <c r="H86" s="102" t="s">
        <v>190</v>
      </c>
    </row>
    <row r="87" spans="1:10" s="108" customFormat="1" ht="18.75" customHeight="1" x14ac:dyDescent="0.2">
      <c r="A87" s="19"/>
      <c r="B87" s="107" t="s">
        <v>275</v>
      </c>
      <c r="C87" s="87" t="s">
        <v>191</v>
      </c>
      <c r="D87" s="73" t="s">
        <v>192</v>
      </c>
      <c r="E87" s="73"/>
      <c r="F87" s="120">
        <v>30</v>
      </c>
      <c r="G87" s="146"/>
      <c r="H87" s="71"/>
    </row>
    <row r="88" spans="1:10" s="108" customFormat="1" ht="15" x14ac:dyDescent="0.2">
      <c r="A88" s="19"/>
      <c r="B88" s="107" t="s">
        <v>275</v>
      </c>
      <c r="C88" s="87" t="s">
        <v>169</v>
      </c>
      <c r="D88" s="73" t="s">
        <v>193</v>
      </c>
      <c r="E88" s="73"/>
      <c r="F88" s="120">
        <v>30</v>
      </c>
      <c r="G88" s="146"/>
      <c r="H88" s="71"/>
    </row>
    <row r="89" spans="1:10" s="108" customFormat="1" ht="25.5" x14ac:dyDescent="0.2">
      <c r="A89" s="19"/>
      <c r="B89" s="107" t="s">
        <v>275</v>
      </c>
      <c r="C89" s="87" t="s">
        <v>194</v>
      </c>
      <c r="D89" s="73" t="s">
        <v>195</v>
      </c>
      <c r="E89" s="73"/>
      <c r="F89" s="120">
        <v>60</v>
      </c>
      <c r="G89" s="146"/>
      <c r="H89" s="71"/>
    </row>
    <row r="90" spans="1:10" s="108" customFormat="1" ht="25.5" x14ac:dyDescent="0.2">
      <c r="A90" s="19"/>
      <c r="B90" s="107" t="s">
        <v>275</v>
      </c>
      <c r="C90" s="87" t="s">
        <v>196</v>
      </c>
      <c r="D90" s="73" t="s">
        <v>195</v>
      </c>
      <c r="E90" s="73"/>
      <c r="F90" s="120">
        <v>60</v>
      </c>
      <c r="G90" s="146"/>
      <c r="H90" s="71"/>
    </row>
    <row r="91" spans="1:10" s="108" customFormat="1" ht="25.5" x14ac:dyDescent="0.2">
      <c r="A91" s="19"/>
      <c r="B91" s="107" t="s">
        <v>275</v>
      </c>
      <c r="C91" s="87" t="s">
        <v>197</v>
      </c>
      <c r="D91" s="73" t="s">
        <v>198</v>
      </c>
      <c r="E91" s="73"/>
      <c r="F91" s="120">
        <v>90</v>
      </c>
      <c r="G91" s="81"/>
      <c r="H91" s="73"/>
    </row>
    <row r="92" spans="1:10" s="143" customFormat="1" ht="15.75" customHeight="1" x14ac:dyDescent="0.2">
      <c r="A92" s="59" t="s">
        <v>183</v>
      </c>
      <c r="B92" s="101" t="s">
        <v>199</v>
      </c>
      <c r="C92" s="91"/>
      <c r="D92" s="102" t="s">
        <v>200</v>
      </c>
      <c r="E92" s="102"/>
      <c r="F92" s="145">
        <f>F93+F94+F95</f>
        <v>450</v>
      </c>
      <c r="G92" s="91" t="s">
        <v>201</v>
      </c>
      <c r="H92" s="102"/>
    </row>
    <row r="93" spans="1:10" s="108" customFormat="1" ht="18.75" customHeight="1" x14ac:dyDescent="0.2">
      <c r="A93" s="147"/>
      <c r="B93" s="148" t="s">
        <v>276</v>
      </c>
      <c r="C93" s="149" t="s">
        <v>202</v>
      </c>
      <c r="D93" s="150" t="s">
        <v>203</v>
      </c>
      <c r="E93" s="150"/>
      <c r="F93" s="151">
        <v>150</v>
      </c>
      <c r="G93" s="152"/>
      <c r="H93" s="71"/>
    </row>
    <row r="94" spans="1:10" s="108" customFormat="1" ht="18.75" customHeight="1" x14ac:dyDescent="0.2">
      <c r="A94" s="95"/>
      <c r="B94" s="86" t="s">
        <v>277</v>
      </c>
      <c r="C94" s="153" t="s">
        <v>204</v>
      </c>
      <c r="D94" s="85" t="s">
        <v>203</v>
      </c>
      <c r="E94" s="85"/>
      <c r="F94" s="154">
        <v>150</v>
      </c>
      <c r="G94" s="153"/>
      <c r="H94" s="71"/>
    </row>
    <row r="95" spans="1:10" s="108" customFormat="1" ht="18.75" customHeight="1" x14ac:dyDescent="0.2">
      <c r="A95" s="95"/>
      <c r="B95" s="86" t="s">
        <v>279</v>
      </c>
      <c r="C95" s="153" t="s">
        <v>205</v>
      </c>
      <c r="D95" s="85" t="s">
        <v>206</v>
      </c>
      <c r="E95" s="85"/>
      <c r="F95" s="154">
        <v>150</v>
      </c>
      <c r="G95" s="153"/>
      <c r="H95" s="71"/>
    </row>
    <row r="96" spans="1:10" s="158" customFormat="1" ht="15" x14ac:dyDescent="0.2">
      <c r="A96" s="59" t="s">
        <v>185</v>
      </c>
      <c r="B96" s="101" t="s">
        <v>207</v>
      </c>
      <c r="C96" s="91"/>
      <c r="D96" s="102" t="s">
        <v>208</v>
      </c>
      <c r="E96" s="155"/>
      <c r="F96" s="156">
        <f>F97+F98+F99+F100+F101</f>
        <v>180</v>
      </c>
      <c r="G96" s="91" t="s">
        <v>122</v>
      </c>
      <c r="H96" s="157" t="s">
        <v>209</v>
      </c>
    </row>
    <row r="97" spans="1:8" s="160" customFormat="1" ht="18.75" customHeight="1" x14ac:dyDescent="0.2">
      <c r="A97" s="19"/>
      <c r="B97" s="159" t="s">
        <v>11</v>
      </c>
      <c r="C97" s="87" t="s">
        <v>191</v>
      </c>
      <c r="D97" s="85" t="s">
        <v>210</v>
      </c>
      <c r="E97" s="85"/>
      <c r="F97" s="53">
        <v>20</v>
      </c>
      <c r="G97" s="153" t="s">
        <v>154</v>
      </c>
      <c r="H97" s="73"/>
    </row>
    <row r="98" spans="1:8" s="160" customFormat="1" ht="18.75" customHeight="1" x14ac:dyDescent="0.2">
      <c r="A98" s="19"/>
      <c r="B98" s="159" t="s">
        <v>8</v>
      </c>
      <c r="C98" s="87" t="s">
        <v>169</v>
      </c>
      <c r="D98" s="85" t="s">
        <v>210</v>
      </c>
      <c r="E98" s="85"/>
      <c r="F98" s="53">
        <v>20</v>
      </c>
      <c r="G98" s="153" t="s">
        <v>170</v>
      </c>
      <c r="H98" s="73"/>
    </row>
    <row r="99" spans="1:8" s="160" customFormat="1" ht="25.5" x14ac:dyDescent="0.2">
      <c r="A99" s="19"/>
      <c r="B99" s="159" t="s">
        <v>53</v>
      </c>
      <c r="C99" s="87" t="s">
        <v>194</v>
      </c>
      <c r="D99" s="85" t="s">
        <v>211</v>
      </c>
      <c r="E99" s="85"/>
      <c r="F99" s="53">
        <v>40</v>
      </c>
      <c r="G99" s="153" t="s">
        <v>156</v>
      </c>
      <c r="H99" s="73"/>
    </row>
    <row r="100" spans="1:8" s="160" customFormat="1" ht="25.5" x14ac:dyDescent="0.2">
      <c r="A100" s="19"/>
      <c r="B100" s="159" t="s">
        <v>52</v>
      </c>
      <c r="C100" s="87" t="s">
        <v>196</v>
      </c>
      <c r="D100" s="85" t="s">
        <v>211</v>
      </c>
      <c r="E100" s="85"/>
      <c r="F100" s="53">
        <v>40</v>
      </c>
      <c r="G100" s="153" t="s">
        <v>161</v>
      </c>
      <c r="H100" s="73"/>
    </row>
    <row r="101" spans="1:8" s="160" customFormat="1" ht="25.5" x14ac:dyDescent="0.2">
      <c r="A101" s="19"/>
      <c r="B101" s="159" t="s">
        <v>5</v>
      </c>
      <c r="C101" s="87" t="s">
        <v>197</v>
      </c>
      <c r="D101" s="85" t="s">
        <v>212</v>
      </c>
      <c r="E101" s="85"/>
      <c r="F101" s="53">
        <v>60</v>
      </c>
      <c r="G101" s="153" t="s">
        <v>163</v>
      </c>
      <c r="H101" s="73"/>
    </row>
    <row r="102" spans="1:8" s="158" customFormat="1" ht="30" x14ac:dyDescent="0.2">
      <c r="A102" s="102" t="s">
        <v>297</v>
      </c>
      <c r="B102" s="103" t="s">
        <v>213</v>
      </c>
      <c r="C102" s="91"/>
      <c r="D102" s="161"/>
      <c r="E102" s="102"/>
      <c r="F102" s="162">
        <f>F103+F107+F111</f>
        <v>1455</v>
      </c>
      <c r="G102" s="91" t="s">
        <v>201</v>
      </c>
      <c r="H102" s="75"/>
    </row>
    <row r="103" spans="1:8" s="160" customFormat="1" ht="15" x14ac:dyDescent="0.2">
      <c r="A103" s="102" t="s">
        <v>87</v>
      </c>
      <c r="B103" s="163" t="s">
        <v>214</v>
      </c>
      <c r="C103" s="91"/>
      <c r="D103" s="102" t="s">
        <v>215</v>
      </c>
      <c r="E103" s="102"/>
      <c r="F103" s="75">
        <f>F104+F105+F106</f>
        <v>555</v>
      </c>
      <c r="G103" s="81"/>
      <c r="H103" s="74"/>
    </row>
    <row r="104" spans="1:8" s="160" customFormat="1" ht="15" x14ac:dyDescent="0.2">
      <c r="A104" s="73"/>
      <c r="B104" s="164" t="s">
        <v>216</v>
      </c>
      <c r="C104" s="153" t="s">
        <v>5</v>
      </c>
      <c r="D104" s="73" t="s">
        <v>217</v>
      </c>
      <c r="E104" s="73"/>
      <c r="F104" s="74">
        <v>185</v>
      </c>
      <c r="G104" s="81"/>
      <c r="H104" s="74"/>
    </row>
    <row r="105" spans="1:8" s="160" customFormat="1" ht="15" x14ac:dyDescent="0.2">
      <c r="A105" s="73"/>
      <c r="B105" s="164" t="s">
        <v>218</v>
      </c>
      <c r="C105" s="81" t="s">
        <v>53</v>
      </c>
      <c r="D105" s="73" t="s">
        <v>217</v>
      </c>
      <c r="E105" s="73"/>
      <c r="F105" s="74">
        <v>185</v>
      </c>
      <c r="G105" s="81"/>
      <c r="H105" s="74"/>
    </row>
    <row r="106" spans="1:8" s="160" customFormat="1" ht="15" x14ac:dyDescent="0.2">
      <c r="A106" s="73"/>
      <c r="B106" s="164" t="s">
        <v>219</v>
      </c>
      <c r="C106" s="81" t="s">
        <v>52</v>
      </c>
      <c r="D106" s="73" t="s">
        <v>217</v>
      </c>
      <c r="E106" s="73"/>
      <c r="F106" s="74">
        <v>185</v>
      </c>
      <c r="G106" s="81"/>
      <c r="H106" s="74"/>
    </row>
    <row r="107" spans="1:8" s="160" customFormat="1" ht="15" x14ac:dyDescent="0.2">
      <c r="A107" s="102" t="s">
        <v>87</v>
      </c>
      <c r="B107" s="163" t="s">
        <v>285</v>
      </c>
      <c r="C107" s="91"/>
      <c r="D107" s="102"/>
      <c r="E107" s="102"/>
      <c r="F107" s="75">
        <f>F108+F109+F110</f>
        <v>345</v>
      </c>
      <c r="G107" s="81"/>
      <c r="H107" s="74"/>
    </row>
    <row r="108" spans="1:8" s="160" customFormat="1" ht="15" x14ac:dyDescent="0.2">
      <c r="A108" s="73"/>
      <c r="B108" s="165" t="s">
        <v>220</v>
      </c>
      <c r="C108" s="153" t="s">
        <v>8</v>
      </c>
      <c r="D108" s="73" t="s">
        <v>217</v>
      </c>
      <c r="E108" s="73"/>
      <c r="F108" s="74">
        <v>115</v>
      </c>
      <c r="G108" s="81"/>
      <c r="H108" s="74"/>
    </row>
    <row r="109" spans="1:8" s="160" customFormat="1" ht="15" x14ac:dyDescent="0.2">
      <c r="A109" s="73"/>
      <c r="B109" s="165" t="s">
        <v>221</v>
      </c>
      <c r="C109" s="153" t="s">
        <v>52</v>
      </c>
      <c r="D109" s="73" t="s">
        <v>217</v>
      </c>
      <c r="E109" s="73"/>
      <c r="F109" s="74">
        <v>115</v>
      </c>
      <c r="G109" s="81"/>
      <c r="H109" s="74"/>
    </row>
    <row r="110" spans="1:8" s="160" customFormat="1" ht="15" x14ac:dyDescent="0.2">
      <c r="A110" s="73"/>
      <c r="B110" s="164" t="s">
        <v>222</v>
      </c>
      <c r="C110" s="81" t="s">
        <v>53</v>
      </c>
      <c r="D110" s="73" t="s">
        <v>217</v>
      </c>
      <c r="E110" s="164"/>
      <c r="F110" s="74">
        <v>115</v>
      </c>
      <c r="G110" s="166"/>
      <c r="H110" s="74"/>
    </row>
    <row r="111" spans="1:8" s="160" customFormat="1" ht="15" x14ac:dyDescent="0.2">
      <c r="A111" s="102" t="s">
        <v>87</v>
      </c>
      <c r="B111" s="163" t="s">
        <v>223</v>
      </c>
      <c r="C111" s="91"/>
      <c r="D111" s="102" t="s">
        <v>215</v>
      </c>
      <c r="E111" s="163"/>
      <c r="F111" s="75">
        <f>F112+F113+F114</f>
        <v>555</v>
      </c>
      <c r="G111" s="166"/>
      <c r="H111" s="74"/>
    </row>
    <row r="112" spans="1:8" s="160" customFormat="1" ht="15" x14ac:dyDescent="0.2">
      <c r="A112" s="73"/>
      <c r="B112" s="164" t="s">
        <v>224</v>
      </c>
      <c r="C112" s="153" t="s">
        <v>5</v>
      </c>
      <c r="D112" s="73" t="s">
        <v>217</v>
      </c>
      <c r="E112" s="164"/>
      <c r="F112" s="74">
        <v>185</v>
      </c>
      <c r="G112" s="166"/>
      <c r="H112" s="74"/>
    </row>
    <row r="113" spans="1:8" s="160" customFormat="1" ht="15" x14ac:dyDescent="0.2">
      <c r="A113" s="73"/>
      <c r="B113" s="164" t="s">
        <v>225</v>
      </c>
      <c r="C113" s="81" t="s">
        <v>53</v>
      </c>
      <c r="D113" s="73" t="s">
        <v>217</v>
      </c>
      <c r="E113" s="164"/>
      <c r="F113" s="74">
        <v>185</v>
      </c>
      <c r="G113" s="166"/>
      <c r="H113" s="74"/>
    </row>
    <row r="114" spans="1:8" s="160" customFormat="1" ht="15" x14ac:dyDescent="0.2">
      <c r="A114" s="73"/>
      <c r="B114" s="164" t="s">
        <v>226</v>
      </c>
      <c r="C114" s="81" t="s">
        <v>52</v>
      </c>
      <c r="D114" s="73" t="s">
        <v>217</v>
      </c>
      <c r="E114" s="164"/>
      <c r="F114" s="74">
        <v>185</v>
      </c>
      <c r="G114" s="166"/>
      <c r="H114" s="74"/>
    </row>
    <row r="115" spans="1:8" s="158" customFormat="1" ht="15" x14ac:dyDescent="0.2">
      <c r="A115" s="102" t="s">
        <v>288</v>
      </c>
      <c r="B115" s="103" t="s">
        <v>280</v>
      </c>
      <c r="C115" s="91"/>
      <c r="D115" s="102"/>
      <c r="E115" s="163"/>
      <c r="F115" s="75">
        <f>SUM(F116:F118)</f>
        <v>300</v>
      </c>
      <c r="G115" s="167" t="s">
        <v>284</v>
      </c>
      <c r="H115" s="75"/>
    </row>
    <row r="116" spans="1:8" s="160" customFormat="1" ht="30" x14ac:dyDescent="0.2">
      <c r="A116" s="73"/>
      <c r="B116" s="90" t="s">
        <v>281</v>
      </c>
      <c r="C116" s="81" t="s">
        <v>52</v>
      </c>
      <c r="D116" s="104" t="s">
        <v>245</v>
      </c>
      <c r="E116" s="164"/>
      <c r="F116" s="74">
        <v>100</v>
      </c>
      <c r="G116" s="166"/>
      <c r="H116" s="74"/>
    </row>
    <row r="117" spans="1:8" s="160" customFormat="1" ht="30" x14ac:dyDescent="0.2">
      <c r="A117" s="73"/>
      <c r="B117" s="90" t="s">
        <v>282</v>
      </c>
      <c r="C117" s="81" t="s">
        <v>5</v>
      </c>
      <c r="D117" s="104" t="s">
        <v>245</v>
      </c>
      <c r="E117" s="164"/>
      <c r="F117" s="74">
        <v>100</v>
      </c>
      <c r="G117" s="166"/>
      <c r="H117" s="74"/>
    </row>
    <row r="118" spans="1:8" s="160" customFormat="1" ht="30" x14ac:dyDescent="0.2">
      <c r="A118" s="73"/>
      <c r="B118" s="90" t="s">
        <v>283</v>
      </c>
      <c r="C118" s="81" t="s">
        <v>53</v>
      </c>
      <c r="D118" s="104" t="s">
        <v>245</v>
      </c>
      <c r="E118" s="164"/>
      <c r="F118" s="74">
        <v>100</v>
      </c>
      <c r="G118" s="166"/>
      <c r="H118" s="74"/>
    </row>
    <row r="119" spans="1:8" s="65" customFormat="1" ht="19.5" customHeight="1" x14ac:dyDescent="0.25">
      <c r="A119" s="98" t="s">
        <v>298</v>
      </c>
      <c r="B119" s="135" t="s">
        <v>227</v>
      </c>
      <c r="C119" s="99"/>
      <c r="D119" s="98"/>
      <c r="E119" s="168"/>
      <c r="F119" s="169">
        <v>3695</v>
      </c>
      <c r="G119" s="170"/>
      <c r="H119" s="171"/>
    </row>
    <row r="120" spans="1:8" s="72" customFormat="1" ht="30" x14ac:dyDescent="0.2">
      <c r="A120" s="140" t="s">
        <v>299</v>
      </c>
      <c r="B120" s="130" t="s">
        <v>228</v>
      </c>
      <c r="C120" s="122"/>
      <c r="D120" s="98"/>
      <c r="E120" s="98"/>
      <c r="F120" s="172">
        <v>12700</v>
      </c>
      <c r="G120" s="173" t="s">
        <v>229</v>
      </c>
      <c r="H120" s="76"/>
    </row>
    <row r="121" spans="1:8" s="78" customFormat="1" ht="39.75" customHeight="1" x14ac:dyDescent="0.2">
      <c r="A121" s="94"/>
      <c r="B121" s="107" t="s">
        <v>230</v>
      </c>
      <c r="C121" s="61" t="s">
        <v>231</v>
      </c>
      <c r="D121" s="73"/>
      <c r="E121" s="73"/>
      <c r="F121" s="121">
        <v>12700</v>
      </c>
      <c r="G121" s="81"/>
      <c r="H121" s="76"/>
    </row>
    <row r="122" spans="1:8" s="108" customFormat="1" ht="42.75" x14ac:dyDescent="0.2">
      <c r="A122" s="71" t="s">
        <v>232</v>
      </c>
      <c r="B122" s="193" t="s">
        <v>233</v>
      </c>
      <c r="C122" s="194" t="s">
        <v>99</v>
      </c>
      <c r="D122" s="73"/>
      <c r="E122" s="73"/>
      <c r="F122" s="195">
        <f>F123+F125+F127</f>
        <v>393</v>
      </c>
      <c r="G122" s="81"/>
      <c r="H122" s="73"/>
    </row>
    <row r="123" spans="1:8" s="68" customFormat="1" ht="25.5" x14ac:dyDescent="0.2">
      <c r="A123" s="19" t="s">
        <v>87</v>
      </c>
      <c r="B123" s="90" t="s">
        <v>234</v>
      </c>
      <c r="C123" s="87"/>
      <c r="D123" s="19"/>
      <c r="E123" s="19"/>
      <c r="F123" s="51">
        <f>F124</f>
        <v>123</v>
      </c>
      <c r="G123" s="174" t="s">
        <v>229</v>
      </c>
      <c r="H123" s="76"/>
    </row>
    <row r="124" spans="1:8" s="68" customFormat="1" ht="75" x14ac:dyDescent="0.2">
      <c r="A124" s="140"/>
      <c r="B124" s="103" t="s">
        <v>235</v>
      </c>
      <c r="C124" s="104"/>
      <c r="D124" s="102"/>
      <c r="E124" s="102"/>
      <c r="F124" s="52">
        <v>123</v>
      </c>
      <c r="G124" s="175"/>
      <c r="H124" s="76"/>
    </row>
    <row r="125" spans="1:8" s="68" customFormat="1" ht="30" x14ac:dyDescent="0.2">
      <c r="A125" s="19" t="s">
        <v>87</v>
      </c>
      <c r="B125" s="90" t="s">
        <v>236</v>
      </c>
      <c r="C125" s="87"/>
      <c r="D125" s="73"/>
      <c r="E125" s="73"/>
      <c r="F125" s="53">
        <f>F126</f>
        <v>250</v>
      </c>
      <c r="G125" s="174" t="s">
        <v>229</v>
      </c>
      <c r="H125" s="76"/>
    </row>
    <row r="126" spans="1:8" s="68" customFormat="1" ht="60" x14ac:dyDescent="0.2">
      <c r="A126" s="140"/>
      <c r="B126" s="103" t="s">
        <v>237</v>
      </c>
      <c r="C126" s="104"/>
      <c r="D126" s="102"/>
      <c r="E126" s="102"/>
      <c r="F126" s="52">
        <v>250</v>
      </c>
      <c r="G126" s="175"/>
      <c r="H126" s="76"/>
    </row>
    <row r="127" spans="1:8" s="68" customFormat="1" ht="21.75" customHeight="1" x14ac:dyDescent="0.2">
      <c r="A127" s="19" t="s">
        <v>87</v>
      </c>
      <c r="B127" s="96" t="s">
        <v>238</v>
      </c>
      <c r="C127" s="81"/>
      <c r="D127" s="176"/>
      <c r="E127" s="176"/>
      <c r="F127" s="74">
        <v>20</v>
      </c>
      <c r="G127" s="81" t="s">
        <v>91</v>
      </c>
      <c r="H127" s="75"/>
    </row>
    <row r="128" spans="1:8" s="108" customFormat="1" ht="42.75" x14ac:dyDescent="0.2">
      <c r="A128" s="147">
        <v>9</v>
      </c>
      <c r="B128" s="193" t="s">
        <v>239</v>
      </c>
      <c r="C128" s="81"/>
      <c r="D128" s="71"/>
      <c r="E128" s="71"/>
      <c r="F128" s="454">
        <f>F129+F133</f>
        <v>811</v>
      </c>
      <c r="G128" s="81"/>
      <c r="H128" s="73"/>
    </row>
    <row r="129" spans="1:8" s="89" customFormat="1" ht="124.5" customHeight="1" x14ac:dyDescent="0.25">
      <c r="A129" s="98" t="s">
        <v>286</v>
      </c>
      <c r="B129" s="135" t="s">
        <v>240</v>
      </c>
      <c r="C129" s="99"/>
      <c r="D129" s="98"/>
      <c r="E129" s="98"/>
      <c r="F129" s="177">
        <v>571</v>
      </c>
      <c r="G129" s="99"/>
      <c r="H129" s="98"/>
    </row>
    <row r="130" spans="1:8" ht="30" x14ac:dyDescent="0.3">
      <c r="A130" s="73" t="s">
        <v>87</v>
      </c>
      <c r="B130" s="103" t="s">
        <v>241</v>
      </c>
      <c r="C130" s="87"/>
      <c r="D130" s="176"/>
      <c r="E130" s="73"/>
      <c r="F130" s="75">
        <v>274</v>
      </c>
      <c r="G130" s="81" t="s">
        <v>91</v>
      </c>
      <c r="H130" s="73"/>
    </row>
    <row r="131" spans="1:8" ht="30" x14ac:dyDescent="0.3">
      <c r="A131" s="73" t="s">
        <v>87</v>
      </c>
      <c r="B131" s="103" t="s">
        <v>242</v>
      </c>
      <c r="C131" s="81"/>
      <c r="D131" s="19"/>
      <c r="E131" s="73"/>
      <c r="F131" s="75">
        <v>217</v>
      </c>
      <c r="G131" s="81" t="s">
        <v>243</v>
      </c>
      <c r="H131" s="73"/>
    </row>
    <row r="132" spans="1:8" ht="45" x14ac:dyDescent="0.3">
      <c r="A132" s="19" t="s">
        <v>87</v>
      </c>
      <c r="B132" s="103" t="s">
        <v>244</v>
      </c>
      <c r="C132" s="81"/>
      <c r="D132" s="59" t="s">
        <v>245</v>
      </c>
      <c r="E132" s="102">
        <v>2023</v>
      </c>
      <c r="F132" s="75">
        <v>80</v>
      </c>
      <c r="G132" s="87" t="s">
        <v>246</v>
      </c>
      <c r="H132" s="73"/>
    </row>
    <row r="133" spans="1:8" s="180" customFormat="1" ht="30" x14ac:dyDescent="0.35">
      <c r="A133" s="140" t="s">
        <v>287</v>
      </c>
      <c r="B133" s="135" t="s">
        <v>247</v>
      </c>
      <c r="C133" s="99" t="s">
        <v>99</v>
      </c>
      <c r="D133" s="179" t="s">
        <v>248</v>
      </c>
      <c r="E133" s="98">
        <v>2023</v>
      </c>
      <c r="F133" s="171">
        <f>F134+F135+F136+F137+F138+F139</f>
        <v>240</v>
      </c>
      <c r="G133" s="99"/>
      <c r="H133" s="98"/>
    </row>
    <row r="134" spans="1:8" ht="30" customHeight="1" x14ac:dyDescent="0.3">
      <c r="A134" s="19"/>
      <c r="B134" s="351" t="s">
        <v>249</v>
      </c>
      <c r="C134" s="91"/>
      <c r="D134" s="176"/>
      <c r="E134" s="73"/>
      <c r="F134" s="75">
        <v>130</v>
      </c>
      <c r="G134" s="81" t="s">
        <v>91</v>
      </c>
      <c r="H134" s="73"/>
    </row>
    <row r="135" spans="1:8" ht="25.5" x14ac:dyDescent="0.3">
      <c r="A135" s="19"/>
      <c r="B135" s="352"/>
      <c r="C135" s="91"/>
      <c r="D135" s="181"/>
      <c r="E135" s="102"/>
      <c r="F135" s="75">
        <v>30</v>
      </c>
      <c r="G135" s="87" t="s">
        <v>106</v>
      </c>
      <c r="H135" s="182"/>
    </row>
    <row r="136" spans="1:8" x14ac:dyDescent="0.3">
      <c r="A136" s="19"/>
      <c r="B136" s="352"/>
      <c r="C136" s="91"/>
      <c r="D136" s="181"/>
      <c r="E136" s="102"/>
      <c r="F136" s="75">
        <v>20</v>
      </c>
      <c r="G136" s="81" t="s">
        <v>134</v>
      </c>
      <c r="H136" s="182"/>
    </row>
    <row r="137" spans="1:8" x14ac:dyDescent="0.3">
      <c r="A137" s="19"/>
      <c r="B137" s="352"/>
      <c r="C137" s="91"/>
      <c r="D137" s="181"/>
      <c r="E137" s="102"/>
      <c r="F137" s="75">
        <v>20</v>
      </c>
      <c r="G137" s="81" t="s">
        <v>250</v>
      </c>
      <c r="H137" s="182"/>
    </row>
    <row r="138" spans="1:8" x14ac:dyDescent="0.3">
      <c r="A138" s="19"/>
      <c r="B138" s="352"/>
      <c r="C138" s="91"/>
      <c r="D138" s="181"/>
      <c r="E138" s="102"/>
      <c r="F138" s="75">
        <v>20</v>
      </c>
      <c r="G138" s="81" t="s">
        <v>129</v>
      </c>
      <c r="H138" s="182"/>
    </row>
    <row r="139" spans="1:8" ht="25.5" x14ac:dyDescent="0.3">
      <c r="A139" s="19"/>
      <c r="B139" s="353"/>
      <c r="C139" s="91"/>
      <c r="D139" s="181"/>
      <c r="E139" s="102"/>
      <c r="F139" s="75">
        <v>20</v>
      </c>
      <c r="G139" s="87" t="s">
        <v>144</v>
      </c>
      <c r="H139" s="182"/>
    </row>
    <row r="140" spans="1:8" ht="72" customHeight="1" x14ac:dyDescent="0.3">
      <c r="A140" s="350" t="s">
        <v>278</v>
      </c>
      <c r="B140" s="350"/>
      <c r="C140" s="350"/>
      <c r="D140" s="350"/>
      <c r="E140" s="350"/>
      <c r="F140" s="350"/>
      <c r="G140" s="350"/>
    </row>
  </sheetData>
  <mergeCells count="14">
    <mergeCell ref="A2:H2"/>
    <mergeCell ref="A3:H3"/>
    <mergeCell ref="G4:H4"/>
    <mergeCell ref="A5:A6"/>
    <mergeCell ref="B5:B6"/>
    <mergeCell ref="C5:C6"/>
    <mergeCell ref="D5:D6"/>
    <mergeCell ref="E5:E6"/>
    <mergeCell ref="F5:F6"/>
    <mergeCell ref="C20:C21"/>
    <mergeCell ref="A140:G140"/>
    <mergeCell ref="B134:B139"/>
    <mergeCell ref="G5:G6"/>
    <mergeCell ref="H5:H6"/>
  </mergeCells>
  <pageMargins left="0.31496062992125984" right="0" top="0.35433070866141736" bottom="0.35433070866141736" header="0.31496062992125984" footer="0.31496062992125984"/>
  <pageSetup paperSize="9" scale="8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61"/>
  <sheetViews>
    <sheetView topLeftCell="A55" workbookViewId="0">
      <selection activeCell="B10" sqref="B10"/>
    </sheetView>
  </sheetViews>
  <sheetFormatPr defaultColWidth="8.875" defaultRowHeight="15.75" x14ac:dyDescent="0.2"/>
  <cols>
    <col min="1" max="1" width="5.125" style="209" customWidth="1"/>
    <col min="2" max="2" width="45" style="205" customWidth="1"/>
    <col min="3" max="3" width="14.375" style="209" customWidth="1"/>
    <col min="4" max="4" width="8.75" style="209" hidden="1" customWidth="1"/>
    <col min="5" max="5" width="11" style="205" customWidth="1"/>
    <col min="6" max="6" width="19.875" style="209" customWidth="1"/>
    <col min="7" max="7" width="8.875" style="205"/>
    <col min="8" max="9" width="11.625" style="205" customWidth="1"/>
    <col min="10" max="16384" width="8.875" style="205"/>
  </cols>
  <sheetData>
    <row r="1" spans="1:6" ht="24" customHeight="1" x14ac:dyDescent="0.2">
      <c r="F1" s="269" t="s">
        <v>429</v>
      </c>
    </row>
    <row r="2" spans="1:6" ht="39.75" customHeight="1" x14ac:dyDescent="0.2">
      <c r="A2" s="354" t="s">
        <v>428</v>
      </c>
      <c r="B2" s="354"/>
      <c r="C2" s="354"/>
      <c r="D2" s="354"/>
      <c r="E2" s="354"/>
      <c r="F2" s="354"/>
    </row>
    <row r="3" spans="1:6" ht="21.75" customHeight="1" x14ac:dyDescent="0.2">
      <c r="A3" s="359" t="str">
        <f>'Biểu 01-TH'!A3:D3</f>
        <v>(Kèm theo Nghị quyết số:          /NQ-HĐND, ngày        /3/2023 của HĐND huyện Mường Tè</v>
      </c>
      <c r="B3" s="360"/>
      <c r="C3" s="360"/>
      <c r="D3" s="360"/>
      <c r="E3" s="360"/>
      <c r="F3" s="360"/>
    </row>
    <row r="4" spans="1:6" ht="20.25" customHeight="1" x14ac:dyDescent="0.2">
      <c r="E4" s="355" t="s">
        <v>76</v>
      </c>
      <c r="F4" s="355"/>
    </row>
    <row r="5" spans="1:6" s="196" customFormat="1" ht="15.75" customHeight="1" x14ac:dyDescent="0.2">
      <c r="A5" s="356" t="s">
        <v>0</v>
      </c>
      <c r="B5" s="356" t="s">
        <v>300</v>
      </c>
      <c r="C5" s="356" t="s">
        <v>301</v>
      </c>
      <c r="D5" s="356" t="s">
        <v>302</v>
      </c>
      <c r="E5" s="356" t="s">
        <v>303</v>
      </c>
      <c r="F5" s="358" t="s">
        <v>304</v>
      </c>
    </row>
    <row r="6" spans="1:6" s="196" customFormat="1" ht="27.75" customHeight="1" x14ac:dyDescent="0.2">
      <c r="A6" s="357"/>
      <c r="B6" s="357"/>
      <c r="C6" s="357"/>
      <c r="D6" s="357"/>
      <c r="E6" s="357"/>
      <c r="F6" s="358"/>
    </row>
    <row r="7" spans="1:6" s="196" customFormat="1" ht="24.75" customHeight="1" x14ac:dyDescent="0.2">
      <c r="A7" s="206">
        <v>1</v>
      </c>
      <c r="B7" s="206">
        <v>2</v>
      </c>
      <c r="C7" s="206">
        <v>3</v>
      </c>
      <c r="D7" s="206"/>
      <c r="E7" s="206">
        <v>4</v>
      </c>
      <c r="F7" s="197">
        <v>5</v>
      </c>
    </row>
    <row r="8" spans="1:6" s="208" customFormat="1" ht="32.25" customHeight="1" x14ac:dyDescent="0.2">
      <c r="A8" s="197"/>
      <c r="B8" s="197" t="s">
        <v>337</v>
      </c>
      <c r="C8" s="199"/>
      <c r="D8" s="199"/>
      <c r="E8" s="200">
        <f>E9+E19+E34+E46+E53+E54+E56</f>
        <v>33633</v>
      </c>
      <c r="F8" s="197"/>
    </row>
    <row r="9" spans="1:6" s="196" customFormat="1" ht="31.5" x14ac:dyDescent="0.2">
      <c r="A9" s="197" t="s">
        <v>12</v>
      </c>
      <c r="B9" s="198" t="s">
        <v>305</v>
      </c>
      <c r="C9" s="199"/>
      <c r="D9" s="199"/>
      <c r="E9" s="200">
        <f>E10</f>
        <v>4393</v>
      </c>
      <c r="F9" s="207"/>
    </row>
    <row r="10" spans="1:6" ht="23.25" customHeight="1" x14ac:dyDescent="0.2">
      <c r="A10" s="201">
        <v>1</v>
      </c>
      <c r="B10" s="210" t="s">
        <v>338</v>
      </c>
      <c r="C10" s="203" t="s">
        <v>306</v>
      </c>
      <c r="D10" s="203"/>
      <c r="E10" s="204">
        <v>4393</v>
      </c>
      <c r="F10" s="22"/>
    </row>
    <row r="11" spans="1:6" ht="25.5" customHeight="1" x14ac:dyDescent="0.2">
      <c r="A11" s="201"/>
      <c r="B11" s="202" t="s">
        <v>8</v>
      </c>
      <c r="C11" s="203" t="s">
        <v>8</v>
      </c>
      <c r="D11" s="203"/>
      <c r="E11" s="204">
        <v>700</v>
      </c>
      <c r="F11" s="22" t="s">
        <v>170</v>
      </c>
    </row>
    <row r="12" spans="1:6" ht="25.5" customHeight="1" x14ac:dyDescent="0.2">
      <c r="A12" s="201"/>
      <c r="B12" s="202" t="s">
        <v>7</v>
      </c>
      <c r="C12" s="203" t="s">
        <v>7</v>
      </c>
      <c r="D12" s="203"/>
      <c r="E12" s="204">
        <v>700</v>
      </c>
      <c r="F12" s="22" t="s">
        <v>167</v>
      </c>
    </row>
    <row r="13" spans="1:6" ht="25.5" customHeight="1" x14ac:dyDescent="0.2">
      <c r="A13" s="201"/>
      <c r="B13" s="202" t="s">
        <v>56</v>
      </c>
      <c r="C13" s="203" t="s">
        <v>56</v>
      </c>
      <c r="D13" s="203"/>
      <c r="E13" s="204">
        <v>700</v>
      </c>
      <c r="F13" s="22" t="s">
        <v>117</v>
      </c>
    </row>
    <row r="14" spans="1:6" ht="25.5" customHeight="1" x14ac:dyDescent="0.2">
      <c r="A14" s="201"/>
      <c r="B14" s="202" t="s">
        <v>10</v>
      </c>
      <c r="C14" s="203" t="s">
        <v>10</v>
      </c>
      <c r="D14" s="203"/>
      <c r="E14" s="204">
        <v>700</v>
      </c>
      <c r="F14" s="22" t="s">
        <v>120</v>
      </c>
    </row>
    <row r="15" spans="1:6" ht="25.5" customHeight="1" x14ac:dyDescent="0.2">
      <c r="A15" s="201"/>
      <c r="B15" s="202" t="s">
        <v>11</v>
      </c>
      <c r="C15" s="203" t="s">
        <v>11</v>
      </c>
      <c r="D15" s="203"/>
      <c r="E15" s="204">
        <v>700</v>
      </c>
      <c r="F15" s="22" t="s">
        <v>154</v>
      </c>
    </row>
    <row r="16" spans="1:6" ht="25.5" customHeight="1" x14ac:dyDescent="0.2">
      <c r="A16" s="201"/>
      <c r="B16" s="202" t="s">
        <v>5</v>
      </c>
      <c r="C16" s="203" t="s">
        <v>5</v>
      </c>
      <c r="D16" s="203"/>
      <c r="E16" s="204">
        <v>300</v>
      </c>
      <c r="F16" s="22" t="s">
        <v>163</v>
      </c>
    </row>
    <row r="17" spans="1:6" ht="25.5" customHeight="1" x14ac:dyDescent="0.2">
      <c r="A17" s="201"/>
      <c r="B17" s="202" t="s">
        <v>265</v>
      </c>
      <c r="C17" s="203" t="s">
        <v>265</v>
      </c>
      <c r="D17" s="203"/>
      <c r="E17" s="204">
        <v>300</v>
      </c>
      <c r="F17" s="22" t="s">
        <v>271</v>
      </c>
    </row>
    <row r="18" spans="1:6" ht="25.5" customHeight="1" x14ac:dyDescent="0.2">
      <c r="A18" s="201"/>
      <c r="B18" s="202" t="s">
        <v>53</v>
      </c>
      <c r="C18" s="203" t="s">
        <v>53</v>
      </c>
      <c r="D18" s="203"/>
      <c r="E18" s="204">
        <v>293</v>
      </c>
      <c r="F18" s="22" t="s">
        <v>156</v>
      </c>
    </row>
    <row r="19" spans="1:6" s="196" customFormat="1" ht="31.5" x14ac:dyDescent="0.2">
      <c r="A19" s="197" t="s">
        <v>15</v>
      </c>
      <c r="B19" s="198" t="s">
        <v>339</v>
      </c>
      <c r="C19" s="199"/>
      <c r="D19" s="199"/>
      <c r="E19" s="200">
        <f>E20+E26+E32</f>
        <v>8628</v>
      </c>
      <c r="F19" s="207"/>
    </row>
    <row r="20" spans="1:6" s="196" customFormat="1" ht="25.5" customHeight="1" x14ac:dyDescent="0.2">
      <c r="A20" s="197">
        <v>1</v>
      </c>
      <c r="B20" s="198" t="s">
        <v>308</v>
      </c>
      <c r="C20" s="199"/>
      <c r="D20" s="199"/>
      <c r="E20" s="200">
        <f>SUM(E21:E25)</f>
        <v>3500</v>
      </c>
      <c r="F20" s="207"/>
    </row>
    <row r="21" spans="1:6" s="196" customFormat="1" x14ac:dyDescent="0.2">
      <c r="A21" s="201" t="s">
        <v>16</v>
      </c>
      <c r="B21" s="202" t="s">
        <v>53</v>
      </c>
      <c r="C21" s="203" t="s">
        <v>53</v>
      </c>
      <c r="D21" s="203"/>
      <c r="E21" s="204">
        <v>500</v>
      </c>
      <c r="F21" s="22" t="s">
        <v>156</v>
      </c>
    </row>
    <row r="22" spans="1:6" s="196" customFormat="1" x14ac:dyDescent="0.2">
      <c r="A22" s="201" t="s">
        <v>16</v>
      </c>
      <c r="B22" s="202" t="s">
        <v>7</v>
      </c>
      <c r="C22" s="203" t="s">
        <v>7</v>
      </c>
      <c r="D22" s="203"/>
      <c r="E22" s="204">
        <v>500</v>
      </c>
      <c r="F22" s="22" t="s">
        <v>167</v>
      </c>
    </row>
    <row r="23" spans="1:6" s="196" customFormat="1" x14ac:dyDescent="0.2">
      <c r="A23" s="201" t="s">
        <v>16</v>
      </c>
      <c r="B23" s="202" t="s">
        <v>52</v>
      </c>
      <c r="C23" s="203" t="s">
        <v>52</v>
      </c>
      <c r="D23" s="203"/>
      <c r="E23" s="204">
        <v>1000</v>
      </c>
      <c r="F23" s="22" t="s">
        <v>161</v>
      </c>
    </row>
    <row r="24" spans="1:6" s="196" customFormat="1" x14ac:dyDescent="0.2">
      <c r="A24" s="201" t="s">
        <v>16</v>
      </c>
      <c r="B24" s="202" t="s">
        <v>10</v>
      </c>
      <c r="C24" s="203" t="s">
        <v>10</v>
      </c>
      <c r="D24" s="203"/>
      <c r="E24" s="204">
        <v>500</v>
      </c>
      <c r="F24" s="22" t="s">
        <v>120</v>
      </c>
    </row>
    <row r="25" spans="1:6" s="196" customFormat="1" ht="22.5" customHeight="1" x14ac:dyDescent="0.2">
      <c r="A25" s="201" t="s">
        <v>16</v>
      </c>
      <c r="B25" s="202" t="s">
        <v>55</v>
      </c>
      <c r="C25" s="203" t="s">
        <v>55</v>
      </c>
      <c r="D25" s="203"/>
      <c r="E25" s="204">
        <v>1000</v>
      </c>
      <c r="F25" s="22" t="s">
        <v>151</v>
      </c>
    </row>
    <row r="26" spans="1:6" s="196" customFormat="1" ht="24" customHeight="1" x14ac:dyDescent="0.2">
      <c r="A26" s="197">
        <v>2</v>
      </c>
      <c r="B26" s="198" t="s">
        <v>309</v>
      </c>
      <c r="C26" s="199"/>
      <c r="D26" s="199"/>
      <c r="E26" s="200">
        <f>SUM(E27:E31)</f>
        <v>4700</v>
      </c>
      <c r="F26" s="207"/>
    </row>
    <row r="27" spans="1:6" s="196" customFormat="1" x14ac:dyDescent="0.2">
      <c r="A27" s="201" t="s">
        <v>16</v>
      </c>
      <c r="B27" s="202" t="s">
        <v>11</v>
      </c>
      <c r="C27" s="203" t="s">
        <v>11</v>
      </c>
      <c r="D27" s="203"/>
      <c r="E27" s="204">
        <v>1000</v>
      </c>
      <c r="F27" s="22" t="s">
        <v>154</v>
      </c>
    </row>
    <row r="28" spans="1:6" s="196" customFormat="1" x14ac:dyDescent="0.2">
      <c r="A28" s="201" t="s">
        <v>16</v>
      </c>
      <c r="B28" s="202" t="s">
        <v>56</v>
      </c>
      <c r="C28" s="203" t="s">
        <v>56</v>
      </c>
      <c r="D28" s="203"/>
      <c r="E28" s="204">
        <v>700</v>
      </c>
      <c r="F28" s="22" t="s">
        <v>117</v>
      </c>
    </row>
    <row r="29" spans="1:6" s="196" customFormat="1" x14ac:dyDescent="0.2">
      <c r="A29" s="201" t="s">
        <v>16</v>
      </c>
      <c r="B29" s="202" t="s">
        <v>9</v>
      </c>
      <c r="C29" s="203" t="s">
        <v>9</v>
      </c>
      <c r="D29" s="203"/>
      <c r="E29" s="204">
        <v>1000</v>
      </c>
      <c r="F29" s="22" t="s">
        <v>115</v>
      </c>
    </row>
    <row r="30" spans="1:6" s="196" customFormat="1" ht="23.25" customHeight="1" x14ac:dyDescent="0.2">
      <c r="A30" s="201" t="s">
        <v>16</v>
      </c>
      <c r="B30" s="202" t="s">
        <v>28</v>
      </c>
      <c r="C30" s="203" t="s">
        <v>28</v>
      </c>
      <c r="D30" s="203"/>
      <c r="E30" s="204">
        <v>1000</v>
      </c>
      <c r="F30" s="22" t="s">
        <v>116</v>
      </c>
    </row>
    <row r="31" spans="1:6" s="196" customFormat="1" ht="28.5" customHeight="1" x14ac:dyDescent="0.2">
      <c r="A31" s="201" t="s">
        <v>16</v>
      </c>
      <c r="B31" s="202" t="s">
        <v>310</v>
      </c>
      <c r="C31" s="203" t="s">
        <v>311</v>
      </c>
      <c r="D31" s="203"/>
      <c r="E31" s="204">
        <v>1000</v>
      </c>
      <c r="F31" s="22" t="s">
        <v>311</v>
      </c>
    </row>
    <row r="32" spans="1:6" s="196" customFormat="1" ht="24.75" customHeight="1" x14ac:dyDescent="0.2">
      <c r="A32" s="197">
        <v>3</v>
      </c>
      <c r="B32" s="198" t="s">
        <v>312</v>
      </c>
      <c r="C32" s="199"/>
      <c r="D32" s="199"/>
      <c r="E32" s="200">
        <f>E33</f>
        <v>428</v>
      </c>
      <c r="F32" s="207"/>
    </row>
    <row r="33" spans="1:6" s="196" customFormat="1" x14ac:dyDescent="0.2">
      <c r="A33" s="201" t="s">
        <v>16</v>
      </c>
      <c r="B33" s="202" t="s">
        <v>313</v>
      </c>
      <c r="C33" s="203" t="s">
        <v>306</v>
      </c>
      <c r="D33" s="203"/>
      <c r="E33" s="204">
        <v>428</v>
      </c>
      <c r="F33" s="22" t="s">
        <v>307</v>
      </c>
    </row>
    <row r="34" spans="1:6" s="196" customFormat="1" ht="31.5" x14ac:dyDescent="0.2">
      <c r="A34" s="197" t="s">
        <v>32</v>
      </c>
      <c r="B34" s="198" t="s">
        <v>314</v>
      </c>
      <c r="C34" s="199"/>
      <c r="D34" s="199"/>
      <c r="E34" s="200">
        <f>E35+E45</f>
        <v>5014</v>
      </c>
      <c r="F34" s="207"/>
    </row>
    <row r="35" spans="1:6" s="196" customFormat="1" ht="36.75" customHeight="1" x14ac:dyDescent="0.2">
      <c r="A35" s="197">
        <v>1</v>
      </c>
      <c r="B35" s="198" t="s">
        <v>315</v>
      </c>
      <c r="C35" s="199"/>
      <c r="D35" s="199"/>
      <c r="E35" s="200">
        <f>SUM(E36:E44)</f>
        <v>3839</v>
      </c>
      <c r="F35" s="207"/>
    </row>
    <row r="36" spans="1:6" ht="21" customHeight="1" x14ac:dyDescent="0.2">
      <c r="A36" s="201" t="s">
        <v>16</v>
      </c>
      <c r="B36" s="202" t="s">
        <v>309</v>
      </c>
      <c r="C36" s="203" t="s">
        <v>55</v>
      </c>
      <c r="D36" s="203"/>
      <c r="E36" s="204">
        <v>989</v>
      </c>
      <c r="F36" s="22" t="s">
        <v>151</v>
      </c>
    </row>
    <row r="37" spans="1:6" ht="25.5" customHeight="1" x14ac:dyDescent="0.2">
      <c r="A37" s="201" t="s">
        <v>16</v>
      </c>
      <c r="B37" s="202" t="s">
        <v>316</v>
      </c>
      <c r="C37" s="203" t="s">
        <v>8</v>
      </c>
      <c r="D37" s="203"/>
      <c r="E37" s="204">
        <v>500</v>
      </c>
      <c r="F37" s="22" t="s">
        <v>170</v>
      </c>
    </row>
    <row r="38" spans="1:6" ht="25.5" customHeight="1" x14ac:dyDescent="0.2">
      <c r="A38" s="201" t="s">
        <v>16</v>
      </c>
      <c r="B38" s="202" t="s">
        <v>316</v>
      </c>
      <c r="C38" s="203" t="s">
        <v>5</v>
      </c>
      <c r="D38" s="203"/>
      <c r="E38" s="204">
        <v>850</v>
      </c>
      <c r="F38" s="22" t="s">
        <v>163</v>
      </c>
    </row>
    <row r="39" spans="1:6" ht="25.5" customHeight="1" x14ac:dyDescent="0.2">
      <c r="A39" s="201" t="s">
        <v>16</v>
      </c>
      <c r="B39" s="202" t="s">
        <v>317</v>
      </c>
      <c r="C39" s="203" t="s">
        <v>54</v>
      </c>
      <c r="D39" s="203"/>
      <c r="E39" s="204">
        <v>250</v>
      </c>
      <c r="F39" s="22" t="s">
        <v>114</v>
      </c>
    </row>
    <row r="40" spans="1:6" ht="25.5" customHeight="1" x14ac:dyDescent="0.2">
      <c r="A40" s="201" t="s">
        <v>16</v>
      </c>
      <c r="B40" s="202" t="s">
        <v>317</v>
      </c>
      <c r="C40" s="203" t="s">
        <v>7</v>
      </c>
      <c r="D40" s="203"/>
      <c r="E40" s="204">
        <v>250</v>
      </c>
      <c r="F40" s="22" t="s">
        <v>167</v>
      </c>
    </row>
    <row r="41" spans="1:6" ht="25.5" customHeight="1" x14ac:dyDescent="0.2">
      <c r="A41" s="201" t="s">
        <v>16</v>
      </c>
      <c r="B41" s="202" t="s">
        <v>317</v>
      </c>
      <c r="C41" s="203" t="s">
        <v>10</v>
      </c>
      <c r="D41" s="203"/>
      <c r="E41" s="204">
        <v>250</v>
      </c>
      <c r="F41" s="22" t="s">
        <v>120</v>
      </c>
    </row>
    <row r="42" spans="1:6" ht="25.5" customHeight="1" x14ac:dyDescent="0.2">
      <c r="A42" s="201" t="s">
        <v>16</v>
      </c>
      <c r="B42" s="202" t="s">
        <v>317</v>
      </c>
      <c r="C42" s="203" t="s">
        <v>53</v>
      </c>
      <c r="D42" s="203"/>
      <c r="E42" s="204">
        <v>250</v>
      </c>
      <c r="F42" s="22" t="s">
        <v>156</v>
      </c>
    </row>
    <row r="43" spans="1:6" ht="25.5" customHeight="1" x14ac:dyDescent="0.2">
      <c r="A43" s="201" t="s">
        <v>16</v>
      </c>
      <c r="B43" s="202" t="s">
        <v>317</v>
      </c>
      <c r="C43" s="203" t="s">
        <v>52</v>
      </c>
      <c r="D43" s="203"/>
      <c r="E43" s="204">
        <v>250</v>
      </c>
      <c r="F43" s="22" t="s">
        <v>161</v>
      </c>
    </row>
    <row r="44" spans="1:6" ht="19.5" customHeight="1" x14ac:dyDescent="0.2">
      <c r="A44" s="201" t="s">
        <v>16</v>
      </c>
      <c r="B44" s="202" t="s">
        <v>317</v>
      </c>
      <c r="C44" s="203" t="s">
        <v>6</v>
      </c>
      <c r="D44" s="203"/>
      <c r="E44" s="204">
        <v>250</v>
      </c>
      <c r="F44" s="22" t="s">
        <v>118</v>
      </c>
    </row>
    <row r="45" spans="1:6" s="196" customFormat="1" ht="32.25" customHeight="1" x14ac:dyDescent="0.2">
      <c r="A45" s="197">
        <v>2</v>
      </c>
      <c r="B45" s="198" t="s">
        <v>318</v>
      </c>
      <c r="C45" s="199"/>
      <c r="D45" s="199"/>
      <c r="E45" s="200">
        <v>1175</v>
      </c>
      <c r="F45" s="22" t="s">
        <v>342</v>
      </c>
    </row>
    <row r="46" spans="1:6" s="196" customFormat="1" ht="31.5" x14ac:dyDescent="0.2">
      <c r="A46" s="197" t="s">
        <v>319</v>
      </c>
      <c r="B46" s="198" t="s">
        <v>320</v>
      </c>
      <c r="C46" s="199"/>
      <c r="D46" s="199"/>
      <c r="E46" s="200">
        <f>E47+E49+E51</f>
        <v>2942</v>
      </c>
      <c r="F46" s="207"/>
    </row>
    <row r="47" spans="1:6" ht="31.5" x14ac:dyDescent="0.2">
      <c r="A47" s="201">
        <v>1</v>
      </c>
      <c r="B47" s="202" t="s">
        <v>321</v>
      </c>
      <c r="C47" s="203" t="s">
        <v>322</v>
      </c>
      <c r="D47" s="203"/>
      <c r="E47" s="204">
        <f>E48</f>
        <v>1680</v>
      </c>
      <c r="F47" s="22" t="s">
        <v>290</v>
      </c>
    </row>
    <row r="48" spans="1:6" ht="31.5" x14ac:dyDescent="0.2">
      <c r="A48" s="201" t="s">
        <v>16</v>
      </c>
      <c r="B48" s="202" t="s">
        <v>343</v>
      </c>
      <c r="C48" s="203"/>
      <c r="D48" s="203"/>
      <c r="E48" s="204">
        <v>1680</v>
      </c>
      <c r="F48" s="22"/>
    </row>
    <row r="49" spans="1:6" ht="38.25" customHeight="1" x14ac:dyDescent="0.2">
      <c r="A49" s="201">
        <v>2</v>
      </c>
      <c r="B49" s="202" t="s">
        <v>323</v>
      </c>
      <c r="C49" s="203" t="s">
        <v>322</v>
      </c>
      <c r="D49" s="203"/>
      <c r="E49" s="204">
        <v>862</v>
      </c>
      <c r="F49" s="22" t="s">
        <v>307</v>
      </c>
    </row>
    <row r="50" spans="1:6" ht="94.5" x14ac:dyDescent="0.2">
      <c r="A50" s="201" t="s">
        <v>16</v>
      </c>
      <c r="B50" s="202" t="s">
        <v>344</v>
      </c>
      <c r="C50" s="203"/>
      <c r="D50" s="203"/>
      <c r="E50" s="204">
        <v>862</v>
      </c>
      <c r="F50" s="22"/>
    </row>
    <row r="51" spans="1:6" x14ac:dyDescent="0.2">
      <c r="A51" s="201">
        <v>3</v>
      </c>
      <c r="B51" s="202" t="s">
        <v>324</v>
      </c>
      <c r="C51" s="203" t="s">
        <v>322</v>
      </c>
      <c r="D51" s="203"/>
      <c r="E51" s="204">
        <f>E52</f>
        <v>400</v>
      </c>
      <c r="F51" s="22" t="s">
        <v>307</v>
      </c>
    </row>
    <row r="52" spans="1:6" ht="47.25" x14ac:dyDescent="0.2">
      <c r="A52" s="201" t="s">
        <v>16</v>
      </c>
      <c r="B52" s="202" t="s">
        <v>325</v>
      </c>
      <c r="C52" s="203"/>
      <c r="D52" s="203"/>
      <c r="E52" s="204">
        <v>400</v>
      </c>
      <c r="F52" s="22"/>
    </row>
    <row r="53" spans="1:6" s="196" customFormat="1" ht="38.25" customHeight="1" x14ac:dyDescent="0.2">
      <c r="A53" s="197" t="s">
        <v>326</v>
      </c>
      <c r="B53" s="198" t="s">
        <v>327</v>
      </c>
      <c r="C53" s="203" t="s">
        <v>306</v>
      </c>
      <c r="D53" s="199"/>
      <c r="E53" s="200">
        <v>11440</v>
      </c>
      <c r="F53" s="22" t="s">
        <v>328</v>
      </c>
    </row>
    <row r="54" spans="1:6" s="196" customFormat="1" x14ac:dyDescent="0.2">
      <c r="A54" s="197" t="s">
        <v>329</v>
      </c>
      <c r="B54" s="198" t="s">
        <v>330</v>
      </c>
      <c r="C54" s="199"/>
      <c r="D54" s="199"/>
      <c r="E54" s="200">
        <f>E55</f>
        <v>263</v>
      </c>
      <c r="F54" s="207"/>
    </row>
    <row r="55" spans="1:6" ht="30.75" customHeight="1" x14ac:dyDescent="0.2">
      <c r="A55" s="201">
        <v>1</v>
      </c>
      <c r="B55" s="202" t="s">
        <v>331</v>
      </c>
      <c r="C55" s="203"/>
      <c r="D55" s="203"/>
      <c r="E55" s="204">
        <v>263</v>
      </c>
      <c r="F55" s="22" t="s">
        <v>332</v>
      </c>
    </row>
    <row r="56" spans="1:6" s="196" customFormat="1" ht="31.5" x14ac:dyDescent="0.2">
      <c r="A56" s="197" t="s">
        <v>333</v>
      </c>
      <c r="B56" s="198" t="s">
        <v>334</v>
      </c>
      <c r="C56" s="199"/>
      <c r="D56" s="199"/>
      <c r="E56" s="200">
        <f t="shared" ref="E56" si="0">E57+E58</f>
        <v>953</v>
      </c>
      <c r="F56" s="207"/>
    </row>
    <row r="57" spans="1:6" x14ac:dyDescent="0.2">
      <c r="A57" s="201">
        <v>1</v>
      </c>
      <c r="B57" s="202" t="s">
        <v>335</v>
      </c>
      <c r="C57" s="203"/>
      <c r="D57" s="203"/>
      <c r="E57" s="204">
        <v>690</v>
      </c>
      <c r="F57" s="22" t="s">
        <v>307</v>
      </c>
    </row>
    <row r="58" spans="1:6" x14ac:dyDescent="0.2">
      <c r="A58" s="201">
        <v>2</v>
      </c>
      <c r="B58" s="202" t="s">
        <v>336</v>
      </c>
      <c r="C58" s="203"/>
      <c r="D58" s="203"/>
      <c r="E58" s="204">
        <v>263</v>
      </c>
      <c r="F58" s="22" t="s">
        <v>307</v>
      </c>
    </row>
    <row r="61" spans="1:6" x14ac:dyDescent="0.2">
      <c r="B61" s="211"/>
    </row>
  </sheetData>
  <mergeCells count="9">
    <mergeCell ref="A2:F2"/>
    <mergeCell ref="E4:F4"/>
    <mergeCell ref="A5:A6"/>
    <mergeCell ref="B5:B6"/>
    <mergeCell ref="C5:C6"/>
    <mergeCell ref="D5:D6"/>
    <mergeCell ref="E5:E6"/>
    <mergeCell ref="F5:F6"/>
    <mergeCell ref="A3:F3"/>
  </mergeCells>
  <pageMargins left="0.31496062992125984" right="0.11811023622047245" top="0.55118110236220474" bottom="0.55118110236220474"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0"/>
  <sheetViews>
    <sheetView topLeftCell="A16" zoomScale="115" zoomScaleNormal="115" workbookViewId="0">
      <selection activeCell="B25" sqref="B25"/>
    </sheetView>
  </sheetViews>
  <sheetFormatPr defaultColWidth="9.125" defaultRowHeight="14.25" x14ac:dyDescent="0.2"/>
  <cols>
    <col min="1" max="1" width="4.125" style="343" customWidth="1"/>
    <col min="2" max="2" width="31" style="343" customWidth="1"/>
    <col min="3" max="3" width="7.375" style="343" customWidth="1"/>
    <col min="4" max="4" width="6.625" style="343" customWidth="1"/>
    <col min="5" max="5" width="10" style="343" customWidth="1"/>
    <col min="6" max="6" width="14.75" style="343" customWidth="1"/>
    <col min="7" max="7" width="7.25" style="343" customWidth="1"/>
    <col min="8" max="16384" width="9.125" style="343"/>
  </cols>
  <sheetData>
    <row r="1" spans="1:7" ht="15.75" x14ac:dyDescent="0.2">
      <c r="A1" s="7"/>
      <c r="B1" s="7"/>
      <c r="C1" s="7"/>
      <c r="D1" s="7"/>
      <c r="E1" s="7"/>
      <c r="F1" s="362" t="s">
        <v>494</v>
      </c>
      <c r="G1" s="362"/>
    </row>
    <row r="2" spans="1:7" ht="33.6" customHeight="1" x14ac:dyDescent="0.2">
      <c r="A2" s="362" t="s">
        <v>512</v>
      </c>
      <c r="B2" s="362"/>
      <c r="C2" s="362"/>
      <c r="D2" s="362"/>
      <c r="E2" s="362"/>
      <c r="F2" s="362"/>
      <c r="G2" s="9"/>
    </row>
    <row r="3" spans="1:7" ht="15.75" customHeight="1" x14ac:dyDescent="0.2">
      <c r="A3" s="361" t="str">
        <f>'B3-CT GNBV'!A3:F3</f>
        <v>(Kèm theo Nghị quyết số:          /NQ-HĐND, ngày        /3/2023 của HĐND huyện Mường Tè</v>
      </c>
      <c r="B3" s="361"/>
      <c r="C3" s="361"/>
      <c r="D3" s="361"/>
      <c r="E3" s="361"/>
      <c r="F3" s="361"/>
      <c r="G3" s="361"/>
    </row>
    <row r="4" spans="1:7" ht="20.25" customHeight="1" x14ac:dyDescent="0.2">
      <c r="A4" s="9"/>
      <c r="B4" s="9"/>
      <c r="C4" s="9"/>
      <c r="D4" s="55"/>
      <c r="E4" s="459" t="s">
        <v>501</v>
      </c>
      <c r="F4" s="459"/>
      <c r="G4" s="459"/>
    </row>
    <row r="5" spans="1:7" x14ac:dyDescent="0.2">
      <c r="A5" s="363" t="s">
        <v>0</v>
      </c>
      <c r="B5" s="363" t="s">
        <v>513</v>
      </c>
      <c r="C5" s="363" t="s">
        <v>301</v>
      </c>
      <c r="D5" s="363" t="s">
        <v>302</v>
      </c>
      <c r="E5" s="363" t="s">
        <v>65</v>
      </c>
      <c r="F5" s="363" t="s">
        <v>502</v>
      </c>
      <c r="G5" s="460" t="s">
        <v>2</v>
      </c>
    </row>
    <row r="6" spans="1:7" ht="29.45" customHeight="1" x14ac:dyDescent="0.2">
      <c r="A6" s="363"/>
      <c r="B6" s="363"/>
      <c r="C6" s="363"/>
      <c r="D6" s="363"/>
      <c r="E6" s="363"/>
      <c r="F6" s="363"/>
      <c r="G6" s="460"/>
    </row>
    <row r="7" spans="1:7" s="344" customFormat="1" ht="21.75" customHeight="1" x14ac:dyDescent="0.2">
      <c r="A7" s="455"/>
      <c r="B7" s="455" t="s">
        <v>83</v>
      </c>
      <c r="C7" s="456"/>
      <c r="D7" s="456"/>
      <c r="E7" s="457">
        <f>E8+E15</f>
        <v>1426</v>
      </c>
      <c r="F7" s="458"/>
      <c r="G7" s="461"/>
    </row>
    <row r="8" spans="1:7" ht="26.25" customHeight="1" x14ac:dyDescent="0.2">
      <c r="A8" s="342">
        <v>1</v>
      </c>
      <c r="B8" s="462" t="s">
        <v>503</v>
      </c>
      <c r="C8" s="462"/>
      <c r="D8" s="462"/>
      <c r="E8" s="463">
        <f>E9+E11</f>
        <v>100</v>
      </c>
      <c r="F8" s="463"/>
      <c r="G8" s="294"/>
    </row>
    <row r="9" spans="1:7" ht="19.899999999999999" customHeight="1" x14ac:dyDescent="0.2">
      <c r="A9" s="342" t="s">
        <v>504</v>
      </c>
      <c r="B9" s="462" t="s">
        <v>505</v>
      </c>
      <c r="C9" s="462"/>
      <c r="D9" s="462"/>
      <c r="E9" s="463">
        <f>E10</f>
        <v>65</v>
      </c>
      <c r="F9" s="463"/>
      <c r="G9" s="294"/>
    </row>
    <row r="10" spans="1:7" ht="24" x14ac:dyDescent="0.2">
      <c r="A10" s="87" t="s">
        <v>13</v>
      </c>
      <c r="B10" s="446" t="s">
        <v>506</v>
      </c>
      <c r="C10" s="446"/>
      <c r="D10" s="446"/>
      <c r="E10" s="464">
        <v>65</v>
      </c>
      <c r="F10" s="20" t="s">
        <v>506</v>
      </c>
      <c r="G10" s="21"/>
    </row>
    <row r="11" spans="1:7" ht="19.899999999999999" customHeight="1" x14ac:dyDescent="0.2">
      <c r="A11" s="342" t="s">
        <v>504</v>
      </c>
      <c r="B11" s="462" t="s">
        <v>507</v>
      </c>
      <c r="C11" s="462"/>
      <c r="D11" s="462"/>
      <c r="E11" s="463">
        <f>SUM(E12:E14)</f>
        <v>35</v>
      </c>
      <c r="F11" s="465"/>
      <c r="G11" s="294"/>
    </row>
    <row r="12" spans="1:7" ht="24" customHeight="1" x14ac:dyDescent="0.2">
      <c r="A12" s="87" t="s">
        <v>13</v>
      </c>
      <c r="B12" s="446" t="s">
        <v>8</v>
      </c>
      <c r="C12" s="446"/>
      <c r="D12" s="446"/>
      <c r="E12" s="464">
        <v>10</v>
      </c>
      <c r="F12" s="20" t="s">
        <v>170</v>
      </c>
      <c r="G12" s="21"/>
    </row>
    <row r="13" spans="1:7" ht="24" customHeight="1" x14ac:dyDescent="0.2">
      <c r="A13" s="87" t="s">
        <v>13</v>
      </c>
      <c r="B13" s="446" t="s">
        <v>7</v>
      </c>
      <c r="C13" s="446"/>
      <c r="D13" s="446"/>
      <c r="E13" s="464">
        <v>10</v>
      </c>
      <c r="F13" s="20" t="s">
        <v>508</v>
      </c>
      <c r="G13" s="21"/>
    </row>
    <row r="14" spans="1:7" ht="24" customHeight="1" x14ac:dyDescent="0.2">
      <c r="A14" s="87" t="s">
        <v>13</v>
      </c>
      <c r="B14" s="446" t="s">
        <v>509</v>
      </c>
      <c r="C14" s="446"/>
      <c r="D14" s="446"/>
      <c r="E14" s="464">
        <v>15</v>
      </c>
      <c r="F14" s="20" t="s">
        <v>510</v>
      </c>
      <c r="G14" s="21"/>
    </row>
    <row r="15" spans="1:7" ht="31.5" customHeight="1" x14ac:dyDescent="0.2">
      <c r="A15" s="342">
        <v>2</v>
      </c>
      <c r="B15" s="462" t="s">
        <v>511</v>
      </c>
      <c r="C15" s="462"/>
      <c r="D15" s="462"/>
      <c r="E15" s="466">
        <f>SUM(E16:E18)</f>
        <v>1326</v>
      </c>
      <c r="F15" s="467"/>
      <c r="G15" s="21"/>
    </row>
    <row r="16" spans="1:7" ht="28.5" customHeight="1" x14ac:dyDescent="0.2">
      <c r="A16" s="342"/>
      <c r="B16" s="446" t="s">
        <v>8</v>
      </c>
      <c r="C16" s="446"/>
      <c r="D16" s="446"/>
      <c r="E16" s="464">
        <v>442</v>
      </c>
      <c r="F16" s="20" t="s">
        <v>170</v>
      </c>
      <c r="G16" s="21"/>
    </row>
    <row r="17" spans="1:7" ht="28.5" customHeight="1" x14ac:dyDescent="0.2">
      <c r="A17" s="342"/>
      <c r="B17" s="446" t="s">
        <v>7</v>
      </c>
      <c r="C17" s="446"/>
      <c r="D17" s="446"/>
      <c r="E17" s="464">
        <v>442</v>
      </c>
      <c r="F17" s="20" t="s">
        <v>508</v>
      </c>
      <c r="G17" s="21"/>
    </row>
    <row r="18" spans="1:7" ht="28.5" customHeight="1" x14ac:dyDescent="0.2">
      <c r="A18" s="342"/>
      <c r="B18" s="446" t="s">
        <v>509</v>
      </c>
      <c r="C18" s="446"/>
      <c r="D18" s="446"/>
      <c r="E18" s="464">
        <v>442</v>
      </c>
      <c r="F18" s="20" t="s">
        <v>510</v>
      </c>
      <c r="G18" s="21"/>
    </row>
    <row r="20" spans="1:7" ht="68.25" customHeight="1" x14ac:dyDescent="0.25">
      <c r="A20" s="472" t="s">
        <v>515</v>
      </c>
      <c r="B20" s="473"/>
      <c r="C20" s="473"/>
      <c r="D20" s="473"/>
      <c r="E20" s="473"/>
      <c r="F20" s="473"/>
      <c r="G20" s="473"/>
    </row>
  </sheetData>
  <mergeCells count="12">
    <mergeCell ref="A20:G20"/>
    <mergeCell ref="G5:G6"/>
    <mergeCell ref="A3:G3"/>
    <mergeCell ref="F1:G1"/>
    <mergeCell ref="A2:F2"/>
    <mergeCell ref="E4:G4"/>
    <mergeCell ref="A5:A6"/>
    <mergeCell ref="B5:B6"/>
    <mergeCell ref="C5:C6"/>
    <mergeCell ref="D5:D6"/>
    <mergeCell ref="E5:E6"/>
    <mergeCell ref="F5:F6"/>
  </mergeCells>
  <pageMargins left="0.5118110236220472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1"/>
  <sheetViews>
    <sheetView workbookViewId="0">
      <selection activeCell="F10" sqref="F10"/>
    </sheetView>
  </sheetViews>
  <sheetFormatPr defaultColWidth="11.75" defaultRowHeight="16.5" x14ac:dyDescent="0.2"/>
  <cols>
    <col min="1" max="1" width="5.75" style="39" customWidth="1"/>
    <col min="2" max="2" width="53.875" style="40" customWidth="1"/>
    <col min="3" max="3" width="15" style="23" customWidth="1"/>
    <col min="4" max="4" width="13.125" style="24" customWidth="1"/>
    <col min="5" max="5" width="13.375" style="25" bestFit="1" customWidth="1"/>
    <col min="6" max="24" width="11.75" style="25"/>
    <col min="25" max="25" width="2" style="25" customWidth="1"/>
    <col min="26" max="26" width="1.875" style="25" customWidth="1"/>
    <col min="27" max="27" width="16.625" style="25" customWidth="1"/>
    <col min="28" max="28" width="2.625" style="25" customWidth="1"/>
    <col min="29" max="29" width="7.125" style="25" customWidth="1"/>
    <col min="30" max="256" width="11.75" style="25"/>
    <col min="257" max="257" width="8.25" style="25" customWidth="1"/>
    <col min="258" max="258" width="53.875" style="25" customWidth="1"/>
    <col min="259" max="259" width="15" style="25" customWidth="1"/>
    <col min="260" max="260" width="44.25" style="25" customWidth="1"/>
    <col min="261" max="261" width="13.375" style="25" bestFit="1" customWidth="1"/>
    <col min="262" max="280" width="11.75" style="25"/>
    <col min="281" max="281" width="2" style="25" customWidth="1"/>
    <col min="282" max="282" width="1.875" style="25" customWidth="1"/>
    <col min="283" max="283" width="16.625" style="25" customWidth="1"/>
    <col min="284" max="284" width="2.625" style="25" customWidth="1"/>
    <col min="285" max="285" width="7.125" style="25" customWidth="1"/>
    <col min="286" max="512" width="11.75" style="25"/>
    <col min="513" max="513" width="8.25" style="25" customWidth="1"/>
    <col min="514" max="514" width="53.875" style="25" customWidth="1"/>
    <col min="515" max="515" width="15" style="25" customWidth="1"/>
    <col min="516" max="516" width="44.25" style="25" customWidth="1"/>
    <col min="517" max="517" width="13.375" style="25" bestFit="1" customWidth="1"/>
    <col min="518" max="536" width="11.75" style="25"/>
    <col min="537" max="537" width="2" style="25" customWidth="1"/>
    <col min="538" max="538" width="1.875" style="25" customWidth="1"/>
    <col min="539" max="539" width="16.625" style="25" customWidth="1"/>
    <col min="540" max="540" width="2.625" style="25" customWidth="1"/>
    <col min="541" max="541" width="7.125" style="25" customWidth="1"/>
    <col min="542" max="768" width="11.75" style="25"/>
    <col min="769" max="769" width="8.25" style="25" customWidth="1"/>
    <col min="770" max="770" width="53.875" style="25" customWidth="1"/>
    <col min="771" max="771" width="15" style="25" customWidth="1"/>
    <col min="772" max="772" width="44.25" style="25" customWidth="1"/>
    <col min="773" max="773" width="13.375" style="25" bestFit="1" customWidth="1"/>
    <col min="774" max="792" width="11.75" style="25"/>
    <col min="793" max="793" width="2" style="25" customWidth="1"/>
    <col min="794" max="794" width="1.875" style="25" customWidth="1"/>
    <col min="795" max="795" width="16.625" style="25" customWidth="1"/>
    <col min="796" max="796" width="2.625" style="25" customWidth="1"/>
    <col min="797" max="797" width="7.125" style="25" customWidth="1"/>
    <col min="798" max="1024" width="11.75" style="25"/>
    <col min="1025" max="1025" width="8.25" style="25" customWidth="1"/>
    <col min="1026" max="1026" width="53.875" style="25" customWidth="1"/>
    <col min="1027" max="1027" width="15" style="25" customWidth="1"/>
    <col min="1028" max="1028" width="44.25" style="25" customWidth="1"/>
    <col min="1029" max="1029" width="13.375" style="25" bestFit="1" customWidth="1"/>
    <col min="1030" max="1048" width="11.75" style="25"/>
    <col min="1049" max="1049" width="2" style="25" customWidth="1"/>
    <col min="1050" max="1050" width="1.875" style="25" customWidth="1"/>
    <col min="1051" max="1051" width="16.625" style="25" customWidth="1"/>
    <col min="1052" max="1052" width="2.625" style="25" customWidth="1"/>
    <col min="1053" max="1053" width="7.125" style="25" customWidth="1"/>
    <col min="1054" max="1280" width="11.75" style="25"/>
    <col min="1281" max="1281" width="8.25" style="25" customWidth="1"/>
    <col min="1282" max="1282" width="53.875" style="25" customWidth="1"/>
    <col min="1283" max="1283" width="15" style="25" customWidth="1"/>
    <col min="1284" max="1284" width="44.25" style="25" customWidth="1"/>
    <col min="1285" max="1285" width="13.375" style="25" bestFit="1" customWidth="1"/>
    <col min="1286" max="1304" width="11.75" style="25"/>
    <col min="1305" max="1305" width="2" style="25" customWidth="1"/>
    <col min="1306" max="1306" width="1.875" style="25" customWidth="1"/>
    <col min="1307" max="1307" width="16.625" style="25" customWidth="1"/>
    <col min="1308" max="1308" width="2.625" style="25" customWidth="1"/>
    <col min="1309" max="1309" width="7.125" style="25" customWidth="1"/>
    <col min="1310" max="1536" width="11.75" style="25"/>
    <col min="1537" max="1537" width="8.25" style="25" customWidth="1"/>
    <col min="1538" max="1538" width="53.875" style="25" customWidth="1"/>
    <col min="1539" max="1539" width="15" style="25" customWidth="1"/>
    <col min="1540" max="1540" width="44.25" style="25" customWidth="1"/>
    <col min="1541" max="1541" width="13.375" style="25" bestFit="1" customWidth="1"/>
    <col min="1542" max="1560" width="11.75" style="25"/>
    <col min="1561" max="1561" width="2" style="25" customWidth="1"/>
    <col min="1562" max="1562" width="1.875" style="25" customWidth="1"/>
    <col min="1563" max="1563" width="16.625" style="25" customWidth="1"/>
    <col min="1564" max="1564" width="2.625" style="25" customWidth="1"/>
    <col min="1565" max="1565" width="7.125" style="25" customWidth="1"/>
    <col min="1566" max="1792" width="11.75" style="25"/>
    <col min="1793" max="1793" width="8.25" style="25" customWidth="1"/>
    <col min="1794" max="1794" width="53.875" style="25" customWidth="1"/>
    <col min="1795" max="1795" width="15" style="25" customWidth="1"/>
    <col min="1796" max="1796" width="44.25" style="25" customWidth="1"/>
    <col min="1797" max="1797" width="13.375" style="25" bestFit="1" customWidth="1"/>
    <col min="1798" max="1816" width="11.75" style="25"/>
    <col min="1817" max="1817" width="2" style="25" customWidth="1"/>
    <col min="1818" max="1818" width="1.875" style="25" customWidth="1"/>
    <col min="1819" max="1819" width="16.625" style="25" customWidth="1"/>
    <col min="1820" max="1820" width="2.625" style="25" customWidth="1"/>
    <col min="1821" max="1821" width="7.125" style="25" customWidth="1"/>
    <col min="1822" max="2048" width="11.75" style="25"/>
    <col min="2049" max="2049" width="8.25" style="25" customWidth="1"/>
    <col min="2050" max="2050" width="53.875" style="25" customWidth="1"/>
    <col min="2051" max="2051" width="15" style="25" customWidth="1"/>
    <col min="2052" max="2052" width="44.25" style="25" customWidth="1"/>
    <col min="2053" max="2053" width="13.375" style="25" bestFit="1" customWidth="1"/>
    <col min="2054" max="2072" width="11.75" style="25"/>
    <col min="2073" max="2073" width="2" style="25" customWidth="1"/>
    <col min="2074" max="2074" width="1.875" style="25" customWidth="1"/>
    <col min="2075" max="2075" width="16.625" style="25" customWidth="1"/>
    <col min="2076" max="2076" width="2.625" style="25" customWidth="1"/>
    <col min="2077" max="2077" width="7.125" style="25" customWidth="1"/>
    <col min="2078" max="2304" width="11.75" style="25"/>
    <col min="2305" max="2305" width="8.25" style="25" customWidth="1"/>
    <col min="2306" max="2306" width="53.875" style="25" customWidth="1"/>
    <col min="2307" max="2307" width="15" style="25" customWidth="1"/>
    <col min="2308" max="2308" width="44.25" style="25" customWidth="1"/>
    <col min="2309" max="2309" width="13.375" style="25" bestFit="1" customWidth="1"/>
    <col min="2310" max="2328" width="11.75" style="25"/>
    <col min="2329" max="2329" width="2" style="25" customWidth="1"/>
    <col min="2330" max="2330" width="1.875" style="25" customWidth="1"/>
    <col min="2331" max="2331" width="16.625" style="25" customWidth="1"/>
    <col min="2332" max="2332" width="2.625" style="25" customWidth="1"/>
    <col min="2333" max="2333" width="7.125" style="25" customWidth="1"/>
    <col min="2334" max="2560" width="11.75" style="25"/>
    <col min="2561" max="2561" width="8.25" style="25" customWidth="1"/>
    <col min="2562" max="2562" width="53.875" style="25" customWidth="1"/>
    <col min="2563" max="2563" width="15" style="25" customWidth="1"/>
    <col min="2564" max="2564" width="44.25" style="25" customWidth="1"/>
    <col min="2565" max="2565" width="13.375" style="25" bestFit="1" customWidth="1"/>
    <col min="2566" max="2584" width="11.75" style="25"/>
    <col min="2585" max="2585" width="2" style="25" customWidth="1"/>
    <col min="2586" max="2586" width="1.875" style="25" customWidth="1"/>
    <col min="2587" max="2587" width="16.625" style="25" customWidth="1"/>
    <col min="2588" max="2588" width="2.625" style="25" customWidth="1"/>
    <col min="2589" max="2589" width="7.125" style="25" customWidth="1"/>
    <col min="2590" max="2816" width="11.75" style="25"/>
    <col min="2817" max="2817" width="8.25" style="25" customWidth="1"/>
    <col min="2818" max="2818" width="53.875" style="25" customWidth="1"/>
    <col min="2819" max="2819" width="15" style="25" customWidth="1"/>
    <col min="2820" max="2820" width="44.25" style="25" customWidth="1"/>
    <col min="2821" max="2821" width="13.375" style="25" bestFit="1" customWidth="1"/>
    <col min="2822" max="2840" width="11.75" style="25"/>
    <col min="2841" max="2841" width="2" style="25" customWidth="1"/>
    <col min="2842" max="2842" width="1.875" style="25" customWidth="1"/>
    <col min="2843" max="2843" width="16.625" style="25" customWidth="1"/>
    <col min="2844" max="2844" width="2.625" style="25" customWidth="1"/>
    <col min="2845" max="2845" width="7.125" style="25" customWidth="1"/>
    <col min="2846" max="3072" width="11.75" style="25"/>
    <col min="3073" max="3073" width="8.25" style="25" customWidth="1"/>
    <col min="3074" max="3074" width="53.875" style="25" customWidth="1"/>
    <col min="3075" max="3075" width="15" style="25" customWidth="1"/>
    <col min="3076" max="3076" width="44.25" style="25" customWidth="1"/>
    <col min="3077" max="3077" width="13.375" style="25" bestFit="1" customWidth="1"/>
    <col min="3078" max="3096" width="11.75" style="25"/>
    <col min="3097" max="3097" width="2" style="25" customWidth="1"/>
    <col min="3098" max="3098" width="1.875" style="25" customWidth="1"/>
    <col min="3099" max="3099" width="16.625" style="25" customWidth="1"/>
    <col min="3100" max="3100" width="2.625" style="25" customWidth="1"/>
    <col min="3101" max="3101" width="7.125" style="25" customWidth="1"/>
    <col min="3102" max="3328" width="11.75" style="25"/>
    <col min="3329" max="3329" width="8.25" style="25" customWidth="1"/>
    <col min="3330" max="3330" width="53.875" style="25" customWidth="1"/>
    <col min="3331" max="3331" width="15" style="25" customWidth="1"/>
    <col min="3332" max="3332" width="44.25" style="25" customWidth="1"/>
    <col min="3333" max="3333" width="13.375" style="25" bestFit="1" customWidth="1"/>
    <col min="3334" max="3352" width="11.75" style="25"/>
    <col min="3353" max="3353" width="2" style="25" customWidth="1"/>
    <col min="3354" max="3354" width="1.875" style="25" customWidth="1"/>
    <col min="3355" max="3355" width="16.625" style="25" customWidth="1"/>
    <col min="3356" max="3356" width="2.625" style="25" customWidth="1"/>
    <col min="3357" max="3357" width="7.125" style="25" customWidth="1"/>
    <col min="3358" max="3584" width="11.75" style="25"/>
    <col min="3585" max="3585" width="8.25" style="25" customWidth="1"/>
    <col min="3586" max="3586" width="53.875" style="25" customWidth="1"/>
    <col min="3587" max="3587" width="15" style="25" customWidth="1"/>
    <col min="3588" max="3588" width="44.25" style="25" customWidth="1"/>
    <col min="3589" max="3589" width="13.375" style="25" bestFit="1" customWidth="1"/>
    <col min="3590" max="3608" width="11.75" style="25"/>
    <col min="3609" max="3609" width="2" style="25" customWidth="1"/>
    <col min="3610" max="3610" width="1.875" style="25" customWidth="1"/>
    <col min="3611" max="3611" width="16.625" style="25" customWidth="1"/>
    <col min="3612" max="3612" width="2.625" style="25" customWidth="1"/>
    <col min="3613" max="3613" width="7.125" style="25" customWidth="1"/>
    <col min="3614" max="3840" width="11.75" style="25"/>
    <col min="3841" max="3841" width="8.25" style="25" customWidth="1"/>
    <col min="3842" max="3842" width="53.875" style="25" customWidth="1"/>
    <col min="3843" max="3843" width="15" style="25" customWidth="1"/>
    <col min="3844" max="3844" width="44.25" style="25" customWidth="1"/>
    <col min="3845" max="3845" width="13.375" style="25" bestFit="1" customWidth="1"/>
    <col min="3846" max="3864" width="11.75" style="25"/>
    <col min="3865" max="3865" width="2" style="25" customWidth="1"/>
    <col min="3866" max="3866" width="1.875" style="25" customWidth="1"/>
    <col min="3867" max="3867" width="16.625" style="25" customWidth="1"/>
    <col min="3868" max="3868" width="2.625" style="25" customWidth="1"/>
    <col min="3869" max="3869" width="7.125" style="25" customWidth="1"/>
    <col min="3870" max="4096" width="11.75" style="25"/>
    <col min="4097" max="4097" width="8.25" style="25" customWidth="1"/>
    <col min="4098" max="4098" width="53.875" style="25" customWidth="1"/>
    <col min="4099" max="4099" width="15" style="25" customWidth="1"/>
    <col min="4100" max="4100" width="44.25" style="25" customWidth="1"/>
    <col min="4101" max="4101" width="13.375" style="25" bestFit="1" customWidth="1"/>
    <col min="4102" max="4120" width="11.75" style="25"/>
    <col min="4121" max="4121" width="2" style="25" customWidth="1"/>
    <col min="4122" max="4122" width="1.875" style="25" customWidth="1"/>
    <col min="4123" max="4123" width="16.625" style="25" customWidth="1"/>
    <col min="4124" max="4124" width="2.625" style="25" customWidth="1"/>
    <col min="4125" max="4125" width="7.125" style="25" customWidth="1"/>
    <col min="4126" max="4352" width="11.75" style="25"/>
    <col min="4353" max="4353" width="8.25" style="25" customWidth="1"/>
    <col min="4354" max="4354" width="53.875" style="25" customWidth="1"/>
    <col min="4355" max="4355" width="15" style="25" customWidth="1"/>
    <col min="4356" max="4356" width="44.25" style="25" customWidth="1"/>
    <col min="4357" max="4357" width="13.375" style="25" bestFit="1" customWidth="1"/>
    <col min="4358" max="4376" width="11.75" style="25"/>
    <col min="4377" max="4377" width="2" style="25" customWidth="1"/>
    <col min="4378" max="4378" width="1.875" style="25" customWidth="1"/>
    <col min="4379" max="4379" width="16.625" style="25" customWidth="1"/>
    <col min="4380" max="4380" width="2.625" style="25" customWidth="1"/>
    <col min="4381" max="4381" width="7.125" style="25" customWidth="1"/>
    <col min="4382" max="4608" width="11.75" style="25"/>
    <col min="4609" max="4609" width="8.25" style="25" customWidth="1"/>
    <col min="4610" max="4610" width="53.875" style="25" customWidth="1"/>
    <col min="4611" max="4611" width="15" style="25" customWidth="1"/>
    <col min="4612" max="4612" width="44.25" style="25" customWidth="1"/>
    <col min="4613" max="4613" width="13.375" style="25" bestFit="1" customWidth="1"/>
    <col min="4614" max="4632" width="11.75" style="25"/>
    <col min="4633" max="4633" width="2" style="25" customWidth="1"/>
    <col min="4634" max="4634" width="1.875" style="25" customWidth="1"/>
    <col min="4635" max="4635" width="16.625" style="25" customWidth="1"/>
    <col min="4636" max="4636" width="2.625" style="25" customWidth="1"/>
    <col min="4637" max="4637" width="7.125" style="25" customWidth="1"/>
    <col min="4638" max="4864" width="11.75" style="25"/>
    <col min="4865" max="4865" width="8.25" style="25" customWidth="1"/>
    <col min="4866" max="4866" width="53.875" style="25" customWidth="1"/>
    <col min="4867" max="4867" width="15" style="25" customWidth="1"/>
    <col min="4868" max="4868" width="44.25" style="25" customWidth="1"/>
    <col min="4869" max="4869" width="13.375" style="25" bestFit="1" customWidth="1"/>
    <col min="4870" max="4888" width="11.75" style="25"/>
    <col min="4889" max="4889" width="2" style="25" customWidth="1"/>
    <col min="4890" max="4890" width="1.875" style="25" customWidth="1"/>
    <col min="4891" max="4891" width="16.625" style="25" customWidth="1"/>
    <col min="4892" max="4892" width="2.625" style="25" customWidth="1"/>
    <col min="4893" max="4893" width="7.125" style="25" customWidth="1"/>
    <col min="4894" max="5120" width="11.75" style="25"/>
    <col min="5121" max="5121" width="8.25" style="25" customWidth="1"/>
    <col min="5122" max="5122" width="53.875" style="25" customWidth="1"/>
    <col min="5123" max="5123" width="15" style="25" customWidth="1"/>
    <col min="5124" max="5124" width="44.25" style="25" customWidth="1"/>
    <col min="5125" max="5125" width="13.375" style="25" bestFit="1" customWidth="1"/>
    <col min="5126" max="5144" width="11.75" style="25"/>
    <col min="5145" max="5145" width="2" style="25" customWidth="1"/>
    <col min="5146" max="5146" width="1.875" style="25" customWidth="1"/>
    <col min="5147" max="5147" width="16.625" style="25" customWidth="1"/>
    <col min="5148" max="5148" width="2.625" style="25" customWidth="1"/>
    <col min="5149" max="5149" width="7.125" style="25" customWidth="1"/>
    <col min="5150" max="5376" width="11.75" style="25"/>
    <col min="5377" max="5377" width="8.25" style="25" customWidth="1"/>
    <col min="5378" max="5378" width="53.875" style="25" customWidth="1"/>
    <col min="5379" max="5379" width="15" style="25" customWidth="1"/>
    <col min="5380" max="5380" width="44.25" style="25" customWidth="1"/>
    <col min="5381" max="5381" width="13.375" style="25" bestFit="1" customWidth="1"/>
    <col min="5382" max="5400" width="11.75" style="25"/>
    <col min="5401" max="5401" width="2" style="25" customWidth="1"/>
    <col min="5402" max="5402" width="1.875" style="25" customWidth="1"/>
    <col min="5403" max="5403" width="16.625" style="25" customWidth="1"/>
    <col min="5404" max="5404" width="2.625" style="25" customWidth="1"/>
    <col min="5405" max="5405" width="7.125" style="25" customWidth="1"/>
    <col min="5406" max="5632" width="11.75" style="25"/>
    <col min="5633" max="5633" width="8.25" style="25" customWidth="1"/>
    <col min="5634" max="5634" width="53.875" style="25" customWidth="1"/>
    <col min="5635" max="5635" width="15" style="25" customWidth="1"/>
    <col min="5636" max="5636" width="44.25" style="25" customWidth="1"/>
    <col min="5637" max="5637" width="13.375" style="25" bestFit="1" customWidth="1"/>
    <col min="5638" max="5656" width="11.75" style="25"/>
    <col min="5657" max="5657" width="2" style="25" customWidth="1"/>
    <col min="5658" max="5658" width="1.875" style="25" customWidth="1"/>
    <col min="5659" max="5659" width="16.625" style="25" customWidth="1"/>
    <col min="5660" max="5660" width="2.625" style="25" customWidth="1"/>
    <col min="5661" max="5661" width="7.125" style="25" customWidth="1"/>
    <col min="5662" max="5888" width="11.75" style="25"/>
    <col min="5889" max="5889" width="8.25" style="25" customWidth="1"/>
    <col min="5890" max="5890" width="53.875" style="25" customWidth="1"/>
    <col min="5891" max="5891" width="15" style="25" customWidth="1"/>
    <col min="5892" max="5892" width="44.25" style="25" customWidth="1"/>
    <col min="5893" max="5893" width="13.375" style="25" bestFit="1" customWidth="1"/>
    <col min="5894" max="5912" width="11.75" style="25"/>
    <col min="5913" max="5913" width="2" style="25" customWidth="1"/>
    <col min="5914" max="5914" width="1.875" style="25" customWidth="1"/>
    <col min="5915" max="5915" width="16.625" style="25" customWidth="1"/>
    <col min="5916" max="5916" width="2.625" style="25" customWidth="1"/>
    <col min="5917" max="5917" width="7.125" style="25" customWidth="1"/>
    <col min="5918" max="6144" width="11.75" style="25"/>
    <col min="6145" max="6145" width="8.25" style="25" customWidth="1"/>
    <col min="6146" max="6146" width="53.875" style="25" customWidth="1"/>
    <col min="6147" max="6147" width="15" style="25" customWidth="1"/>
    <col min="6148" max="6148" width="44.25" style="25" customWidth="1"/>
    <col min="6149" max="6149" width="13.375" style="25" bestFit="1" customWidth="1"/>
    <col min="6150" max="6168" width="11.75" style="25"/>
    <col min="6169" max="6169" width="2" style="25" customWidth="1"/>
    <col min="6170" max="6170" width="1.875" style="25" customWidth="1"/>
    <col min="6171" max="6171" width="16.625" style="25" customWidth="1"/>
    <col min="6172" max="6172" width="2.625" style="25" customWidth="1"/>
    <col min="6173" max="6173" width="7.125" style="25" customWidth="1"/>
    <col min="6174" max="6400" width="11.75" style="25"/>
    <col min="6401" max="6401" width="8.25" style="25" customWidth="1"/>
    <col min="6402" max="6402" width="53.875" style="25" customWidth="1"/>
    <col min="6403" max="6403" width="15" style="25" customWidth="1"/>
    <col min="6404" max="6404" width="44.25" style="25" customWidth="1"/>
    <col min="6405" max="6405" width="13.375" style="25" bestFit="1" customWidth="1"/>
    <col min="6406" max="6424" width="11.75" style="25"/>
    <col min="6425" max="6425" width="2" style="25" customWidth="1"/>
    <col min="6426" max="6426" width="1.875" style="25" customWidth="1"/>
    <col min="6427" max="6427" width="16.625" style="25" customWidth="1"/>
    <col min="6428" max="6428" width="2.625" style="25" customWidth="1"/>
    <col min="6429" max="6429" width="7.125" style="25" customWidth="1"/>
    <col min="6430" max="6656" width="11.75" style="25"/>
    <col min="6657" max="6657" width="8.25" style="25" customWidth="1"/>
    <col min="6658" max="6658" width="53.875" style="25" customWidth="1"/>
    <col min="6659" max="6659" width="15" style="25" customWidth="1"/>
    <col min="6660" max="6660" width="44.25" style="25" customWidth="1"/>
    <col min="6661" max="6661" width="13.375" style="25" bestFit="1" customWidth="1"/>
    <col min="6662" max="6680" width="11.75" style="25"/>
    <col min="6681" max="6681" width="2" style="25" customWidth="1"/>
    <col min="6682" max="6682" width="1.875" style="25" customWidth="1"/>
    <col min="6683" max="6683" width="16.625" style="25" customWidth="1"/>
    <col min="6684" max="6684" width="2.625" style="25" customWidth="1"/>
    <col min="6685" max="6685" width="7.125" style="25" customWidth="1"/>
    <col min="6686" max="6912" width="11.75" style="25"/>
    <col min="6913" max="6913" width="8.25" style="25" customWidth="1"/>
    <col min="6914" max="6914" width="53.875" style="25" customWidth="1"/>
    <col min="6915" max="6915" width="15" style="25" customWidth="1"/>
    <col min="6916" max="6916" width="44.25" style="25" customWidth="1"/>
    <col min="6917" max="6917" width="13.375" style="25" bestFit="1" customWidth="1"/>
    <col min="6918" max="6936" width="11.75" style="25"/>
    <col min="6937" max="6937" width="2" style="25" customWidth="1"/>
    <col min="6938" max="6938" width="1.875" style="25" customWidth="1"/>
    <col min="6939" max="6939" width="16.625" style="25" customWidth="1"/>
    <col min="6940" max="6940" width="2.625" style="25" customWidth="1"/>
    <col min="6941" max="6941" width="7.125" style="25" customWidth="1"/>
    <col min="6942" max="7168" width="11.75" style="25"/>
    <col min="7169" max="7169" width="8.25" style="25" customWidth="1"/>
    <col min="7170" max="7170" width="53.875" style="25" customWidth="1"/>
    <col min="7171" max="7171" width="15" style="25" customWidth="1"/>
    <col min="7172" max="7172" width="44.25" style="25" customWidth="1"/>
    <col min="7173" max="7173" width="13.375" style="25" bestFit="1" customWidth="1"/>
    <col min="7174" max="7192" width="11.75" style="25"/>
    <col min="7193" max="7193" width="2" style="25" customWidth="1"/>
    <col min="7194" max="7194" width="1.875" style="25" customWidth="1"/>
    <col min="7195" max="7195" width="16.625" style="25" customWidth="1"/>
    <col min="7196" max="7196" width="2.625" style="25" customWidth="1"/>
    <col min="7197" max="7197" width="7.125" style="25" customWidth="1"/>
    <col min="7198" max="7424" width="11.75" style="25"/>
    <col min="7425" max="7425" width="8.25" style="25" customWidth="1"/>
    <col min="7426" max="7426" width="53.875" style="25" customWidth="1"/>
    <col min="7427" max="7427" width="15" style="25" customWidth="1"/>
    <col min="7428" max="7428" width="44.25" style="25" customWidth="1"/>
    <col min="7429" max="7429" width="13.375" style="25" bestFit="1" customWidth="1"/>
    <col min="7430" max="7448" width="11.75" style="25"/>
    <col min="7449" max="7449" width="2" style="25" customWidth="1"/>
    <col min="7450" max="7450" width="1.875" style="25" customWidth="1"/>
    <col min="7451" max="7451" width="16.625" style="25" customWidth="1"/>
    <col min="7452" max="7452" width="2.625" style="25" customWidth="1"/>
    <col min="7453" max="7453" width="7.125" style="25" customWidth="1"/>
    <col min="7454" max="7680" width="11.75" style="25"/>
    <col min="7681" max="7681" width="8.25" style="25" customWidth="1"/>
    <col min="7682" max="7682" width="53.875" style="25" customWidth="1"/>
    <col min="7683" max="7683" width="15" style="25" customWidth="1"/>
    <col min="7684" max="7684" width="44.25" style="25" customWidth="1"/>
    <col min="7685" max="7685" width="13.375" style="25" bestFit="1" customWidth="1"/>
    <col min="7686" max="7704" width="11.75" style="25"/>
    <col min="7705" max="7705" width="2" style="25" customWidth="1"/>
    <col min="7706" max="7706" width="1.875" style="25" customWidth="1"/>
    <col min="7707" max="7707" width="16.625" style="25" customWidth="1"/>
    <col min="7708" max="7708" width="2.625" style="25" customWidth="1"/>
    <col min="7709" max="7709" width="7.125" style="25" customWidth="1"/>
    <col min="7710" max="7936" width="11.75" style="25"/>
    <col min="7937" max="7937" width="8.25" style="25" customWidth="1"/>
    <col min="7938" max="7938" width="53.875" style="25" customWidth="1"/>
    <col min="7939" max="7939" width="15" style="25" customWidth="1"/>
    <col min="7940" max="7940" width="44.25" style="25" customWidth="1"/>
    <col min="7941" max="7941" width="13.375" style="25" bestFit="1" customWidth="1"/>
    <col min="7942" max="7960" width="11.75" style="25"/>
    <col min="7961" max="7961" width="2" style="25" customWidth="1"/>
    <col min="7962" max="7962" width="1.875" style="25" customWidth="1"/>
    <col min="7963" max="7963" width="16.625" style="25" customWidth="1"/>
    <col min="7964" max="7964" width="2.625" style="25" customWidth="1"/>
    <col min="7965" max="7965" width="7.125" style="25" customWidth="1"/>
    <col min="7966" max="8192" width="11.75" style="25"/>
    <col min="8193" max="8193" width="8.25" style="25" customWidth="1"/>
    <col min="8194" max="8194" width="53.875" style="25" customWidth="1"/>
    <col min="8195" max="8195" width="15" style="25" customWidth="1"/>
    <col min="8196" max="8196" width="44.25" style="25" customWidth="1"/>
    <col min="8197" max="8197" width="13.375" style="25" bestFit="1" customWidth="1"/>
    <col min="8198" max="8216" width="11.75" style="25"/>
    <col min="8217" max="8217" width="2" style="25" customWidth="1"/>
    <col min="8218" max="8218" width="1.875" style="25" customWidth="1"/>
    <col min="8219" max="8219" width="16.625" style="25" customWidth="1"/>
    <col min="8220" max="8220" width="2.625" style="25" customWidth="1"/>
    <col min="8221" max="8221" width="7.125" style="25" customWidth="1"/>
    <col min="8222" max="8448" width="11.75" style="25"/>
    <col min="8449" max="8449" width="8.25" style="25" customWidth="1"/>
    <col min="8450" max="8450" width="53.875" style="25" customWidth="1"/>
    <col min="8451" max="8451" width="15" style="25" customWidth="1"/>
    <col min="8452" max="8452" width="44.25" style="25" customWidth="1"/>
    <col min="8453" max="8453" width="13.375" style="25" bestFit="1" customWidth="1"/>
    <col min="8454" max="8472" width="11.75" style="25"/>
    <col min="8473" max="8473" width="2" style="25" customWidth="1"/>
    <col min="8474" max="8474" width="1.875" style="25" customWidth="1"/>
    <col min="8475" max="8475" width="16.625" style="25" customWidth="1"/>
    <col min="8476" max="8476" width="2.625" style="25" customWidth="1"/>
    <col min="8477" max="8477" width="7.125" style="25" customWidth="1"/>
    <col min="8478" max="8704" width="11.75" style="25"/>
    <col min="8705" max="8705" width="8.25" style="25" customWidth="1"/>
    <col min="8706" max="8706" width="53.875" style="25" customWidth="1"/>
    <col min="8707" max="8707" width="15" style="25" customWidth="1"/>
    <col min="8708" max="8708" width="44.25" style="25" customWidth="1"/>
    <col min="8709" max="8709" width="13.375" style="25" bestFit="1" customWidth="1"/>
    <col min="8710" max="8728" width="11.75" style="25"/>
    <col min="8729" max="8729" width="2" style="25" customWidth="1"/>
    <col min="8730" max="8730" width="1.875" style="25" customWidth="1"/>
    <col min="8731" max="8731" width="16.625" style="25" customWidth="1"/>
    <col min="8732" max="8732" width="2.625" style="25" customWidth="1"/>
    <col min="8733" max="8733" width="7.125" style="25" customWidth="1"/>
    <col min="8734" max="8960" width="11.75" style="25"/>
    <col min="8961" max="8961" width="8.25" style="25" customWidth="1"/>
    <col min="8962" max="8962" width="53.875" style="25" customWidth="1"/>
    <col min="8963" max="8963" width="15" style="25" customWidth="1"/>
    <col min="8964" max="8964" width="44.25" style="25" customWidth="1"/>
    <col min="8965" max="8965" width="13.375" style="25" bestFit="1" customWidth="1"/>
    <col min="8966" max="8984" width="11.75" style="25"/>
    <col min="8985" max="8985" width="2" style="25" customWidth="1"/>
    <col min="8986" max="8986" width="1.875" style="25" customWidth="1"/>
    <col min="8987" max="8987" width="16.625" style="25" customWidth="1"/>
    <col min="8988" max="8988" width="2.625" style="25" customWidth="1"/>
    <col min="8989" max="8989" width="7.125" style="25" customWidth="1"/>
    <col min="8990" max="9216" width="11.75" style="25"/>
    <col min="9217" max="9217" width="8.25" style="25" customWidth="1"/>
    <col min="9218" max="9218" width="53.875" style="25" customWidth="1"/>
    <col min="9219" max="9219" width="15" style="25" customWidth="1"/>
    <col min="9220" max="9220" width="44.25" style="25" customWidth="1"/>
    <col min="9221" max="9221" width="13.375" style="25" bestFit="1" customWidth="1"/>
    <col min="9222" max="9240" width="11.75" style="25"/>
    <col min="9241" max="9241" width="2" style="25" customWidth="1"/>
    <col min="9242" max="9242" width="1.875" style="25" customWidth="1"/>
    <col min="9243" max="9243" width="16.625" style="25" customWidth="1"/>
    <col min="9244" max="9244" width="2.625" style="25" customWidth="1"/>
    <col min="9245" max="9245" width="7.125" style="25" customWidth="1"/>
    <col min="9246" max="9472" width="11.75" style="25"/>
    <col min="9473" max="9473" width="8.25" style="25" customWidth="1"/>
    <col min="9474" max="9474" width="53.875" style="25" customWidth="1"/>
    <col min="9475" max="9475" width="15" style="25" customWidth="1"/>
    <col min="9476" max="9476" width="44.25" style="25" customWidth="1"/>
    <col min="9477" max="9477" width="13.375" style="25" bestFit="1" customWidth="1"/>
    <col min="9478" max="9496" width="11.75" style="25"/>
    <col min="9497" max="9497" width="2" style="25" customWidth="1"/>
    <col min="9498" max="9498" width="1.875" style="25" customWidth="1"/>
    <col min="9499" max="9499" width="16.625" style="25" customWidth="1"/>
    <col min="9500" max="9500" width="2.625" style="25" customWidth="1"/>
    <col min="9501" max="9501" width="7.125" style="25" customWidth="1"/>
    <col min="9502" max="9728" width="11.75" style="25"/>
    <col min="9729" max="9729" width="8.25" style="25" customWidth="1"/>
    <col min="9730" max="9730" width="53.875" style="25" customWidth="1"/>
    <col min="9731" max="9731" width="15" style="25" customWidth="1"/>
    <col min="9732" max="9732" width="44.25" style="25" customWidth="1"/>
    <col min="9733" max="9733" width="13.375" style="25" bestFit="1" customWidth="1"/>
    <col min="9734" max="9752" width="11.75" style="25"/>
    <col min="9753" max="9753" width="2" style="25" customWidth="1"/>
    <col min="9754" max="9754" width="1.875" style="25" customWidth="1"/>
    <col min="9755" max="9755" width="16.625" style="25" customWidth="1"/>
    <col min="9756" max="9756" width="2.625" style="25" customWidth="1"/>
    <col min="9757" max="9757" width="7.125" style="25" customWidth="1"/>
    <col min="9758" max="9984" width="11.75" style="25"/>
    <col min="9985" max="9985" width="8.25" style="25" customWidth="1"/>
    <col min="9986" max="9986" width="53.875" style="25" customWidth="1"/>
    <col min="9987" max="9987" width="15" style="25" customWidth="1"/>
    <col min="9988" max="9988" width="44.25" style="25" customWidth="1"/>
    <col min="9989" max="9989" width="13.375" style="25" bestFit="1" customWidth="1"/>
    <col min="9990" max="10008" width="11.75" style="25"/>
    <col min="10009" max="10009" width="2" style="25" customWidth="1"/>
    <col min="10010" max="10010" width="1.875" style="25" customWidth="1"/>
    <col min="10011" max="10011" width="16.625" style="25" customWidth="1"/>
    <col min="10012" max="10012" width="2.625" style="25" customWidth="1"/>
    <col min="10013" max="10013" width="7.125" style="25" customWidth="1"/>
    <col min="10014" max="10240" width="11.75" style="25"/>
    <col min="10241" max="10241" width="8.25" style="25" customWidth="1"/>
    <col min="10242" max="10242" width="53.875" style="25" customWidth="1"/>
    <col min="10243" max="10243" width="15" style="25" customWidth="1"/>
    <col min="10244" max="10244" width="44.25" style="25" customWidth="1"/>
    <col min="10245" max="10245" width="13.375" style="25" bestFit="1" customWidth="1"/>
    <col min="10246" max="10264" width="11.75" style="25"/>
    <col min="10265" max="10265" width="2" style="25" customWidth="1"/>
    <col min="10266" max="10266" width="1.875" style="25" customWidth="1"/>
    <col min="10267" max="10267" width="16.625" style="25" customWidth="1"/>
    <col min="10268" max="10268" width="2.625" style="25" customWidth="1"/>
    <col min="10269" max="10269" width="7.125" style="25" customWidth="1"/>
    <col min="10270" max="10496" width="11.75" style="25"/>
    <col min="10497" max="10497" width="8.25" style="25" customWidth="1"/>
    <col min="10498" max="10498" width="53.875" style="25" customWidth="1"/>
    <col min="10499" max="10499" width="15" style="25" customWidth="1"/>
    <col min="10500" max="10500" width="44.25" style="25" customWidth="1"/>
    <col min="10501" max="10501" width="13.375" style="25" bestFit="1" customWidth="1"/>
    <col min="10502" max="10520" width="11.75" style="25"/>
    <col min="10521" max="10521" width="2" style="25" customWidth="1"/>
    <col min="10522" max="10522" width="1.875" style="25" customWidth="1"/>
    <col min="10523" max="10523" width="16.625" style="25" customWidth="1"/>
    <col min="10524" max="10524" width="2.625" style="25" customWidth="1"/>
    <col min="10525" max="10525" width="7.125" style="25" customWidth="1"/>
    <col min="10526" max="10752" width="11.75" style="25"/>
    <col min="10753" max="10753" width="8.25" style="25" customWidth="1"/>
    <col min="10754" max="10754" width="53.875" style="25" customWidth="1"/>
    <col min="10755" max="10755" width="15" style="25" customWidth="1"/>
    <col min="10756" max="10756" width="44.25" style="25" customWidth="1"/>
    <col min="10757" max="10757" width="13.375" style="25" bestFit="1" customWidth="1"/>
    <col min="10758" max="10776" width="11.75" style="25"/>
    <col min="10777" max="10777" width="2" style="25" customWidth="1"/>
    <col min="10778" max="10778" width="1.875" style="25" customWidth="1"/>
    <col min="10779" max="10779" width="16.625" style="25" customWidth="1"/>
    <col min="10780" max="10780" width="2.625" style="25" customWidth="1"/>
    <col min="10781" max="10781" width="7.125" style="25" customWidth="1"/>
    <col min="10782" max="11008" width="11.75" style="25"/>
    <col min="11009" max="11009" width="8.25" style="25" customWidth="1"/>
    <col min="11010" max="11010" width="53.875" style="25" customWidth="1"/>
    <col min="11011" max="11011" width="15" style="25" customWidth="1"/>
    <col min="11012" max="11012" width="44.25" style="25" customWidth="1"/>
    <col min="11013" max="11013" width="13.375" style="25" bestFit="1" customWidth="1"/>
    <col min="11014" max="11032" width="11.75" style="25"/>
    <col min="11033" max="11033" width="2" style="25" customWidth="1"/>
    <col min="11034" max="11034" width="1.875" style="25" customWidth="1"/>
    <col min="11035" max="11035" width="16.625" style="25" customWidth="1"/>
    <col min="11036" max="11036" width="2.625" style="25" customWidth="1"/>
    <col min="11037" max="11037" width="7.125" style="25" customWidth="1"/>
    <col min="11038" max="11264" width="11.75" style="25"/>
    <col min="11265" max="11265" width="8.25" style="25" customWidth="1"/>
    <col min="11266" max="11266" width="53.875" style="25" customWidth="1"/>
    <col min="11267" max="11267" width="15" style="25" customWidth="1"/>
    <col min="11268" max="11268" width="44.25" style="25" customWidth="1"/>
    <col min="11269" max="11269" width="13.375" style="25" bestFit="1" customWidth="1"/>
    <col min="11270" max="11288" width="11.75" style="25"/>
    <col min="11289" max="11289" width="2" style="25" customWidth="1"/>
    <col min="11290" max="11290" width="1.875" style="25" customWidth="1"/>
    <col min="11291" max="11291" width="16.625" style="25" customWidth="1"/>
    <col min="11292" max="11292" width="2.625" style="25" customWidth="1"/>
    <col min="11293" max="11293" width="7.125" style="25" customWidth="1"/>
    <col min="11294" max="11520" width="11.75" style="25"/>
    <col min="11521" max="11521" width="8.25" style="25" customWidth="1"/>
    <col min="11522" max="11522" width="53.875" style="25" customWidth="1"/>
    <col min="11523" max="11523" width="15" style="25" customWidth="1"/>
    <col min="11524" max="11524" width="44.25" style="25" customWidth="1"/>
    <col min="11525" max="11525" width="13.375" style="25" bestFit="1" customWidth="1"/>
    <col min="11526" max="11544" width="11.75" style="25"/>
    <col min="11545" max="11545" width="2" style="25" customWidth="1"/>
    <col min="11546" max="11546" width="1.875" style="25" customWidth="1"/>
    <col min="11547" max="11547" width="16.625" style="25" customWidth="1"/>
    <col min="11548" max="11548" width="2.625" style="25" customWidth="1"/>
    <col min="11549" max="11549" width="7.125" style="25" customWidth="1"/>
    <col min="11550" max="11776" width="11.75" style="25"/>
    <col min="11777" max="11777" width="8.25" style="25" customWidth="1"/>
    <col min="11778" max="11778" width="53.875" style="25" customWidth="1"/>
    <col min="11779" max="11779" width="15" style="25" customWidth="1"/>
    <col min="11780" max="11780" width="44.25" style="25" customWidth="1"/>
    <col min="11781" max="11781" width="13.375" style="25" bestFit="1" customWidth="1"/>
    <col min="11782" max="11800" width="11.75" style="25"/>
    <col min="11801" max="11801" width="2" style="25" customWidth="1"/>
    <col min="11802" max="11802" width="1.875" style="25" customWidth="1"/>
    <col min="11803" max="11803" width="16.625" style="25" customWidth="1"/>
    <col min="11804" max="11804" width="2.625" style="25" customWidth="1"/>
    <col min="11805" max="11805" width="7.125" style="25" customWidth="1"/>
    <col min="11806" max="12032" width="11.75" style="25"/>
    <col min="12033" max="12033" width="8.25" style="25" customWidth="1"/>
    <col min="12034" max="12034" width="53.875" style="25" customWidth="1"/>
    <col min="12035" max="12035" width="15" style="25" customWidth="1"/>
    <col min="12036" max="12036" width="44.25" style="25" customWidth="1"/>
    <col min="12037" max="12037" width="13.375" style="25" bestFit="1" customWidth="1"/>
    <col min="12038" max="12056" width="11.75" style="25"/>
    <col min="12057" max="12057" width="2" style="25" customWidth="1"/>
    <col min="12058" max="12058" width="1.875" style="25" customWidth="1"/>
    <col min="12059" max="12059" width="16.625" style="25" customWidth="1"/>
    <col min="12060" max="12060" width="2.625" style="25" customWidth="1"/>
    <col min="12061" max="12061" width="7.125" style="25" customWidth="1"/>
    <col min="12062" max="12288" width="11.75" style="25"/>
    <col min="12289" max="12289" width="8.25" style="25" customWidth="1"/>
    <col min="12290" max="12290" width="53.875" style="25" customWidth="1"/>
    <col min="12291" max="12291" width="15" style="25" customWidth="1"/>
    <col min="12292" max="12292" width="44.25" style="25" customWidth="1"/>
    <col min="12293" max="12293" width="13.375" style="25" bestFit="1" customWidth="1"/>
    <col min="12294" max="12312" width="11.75" style="25"/>
    <col min="12313" max="12313" width="2" style="25" customWidth="1"/>
    <col min="12314" max="12314" width="1.875" style="25" customWidth="1"/>
    <col min="12315" max="12315" width="16.625" style="25" customWidth="1"/>
    <col min="12316" max="12316" width="2.625" style="25" customWidth="1"/>
    <col min="12317" max="12317" width="7.125" style="25" customWidth="1"/>
    <col min="12318" max="12544" width="11.75" style="25"/>
    <col min="12545" max="12545" width="8.25" style="25" customWidth="1"/>
    <col min="12546" max="12546" width="53.875" style="25" customWidth="1"/>
    <col min="12547" max="12547" width="15" style="25" customWidth="1"/>
    <col min="12548" max="12548" width="44.25" style="25" customWidth="1"/>
    <col min="12549" max="12549" width="13.375" style="25" bestFit="1" customWidth="1"/>
    <col min="12550" max="12568" width="11.75" style="25"/>
    <col min="12569" max="12569" width="2" style="25" customWidth="1"/>
    <col min="12570" max="12570" width="1.875" style="25" customWidth="1"/>
    <col min="12571" max="12571" width="16.625" style="25" customWidth="1"/>
    <col min="12572" max="12572" width="2.625" style="25" customWidth="1"/>
    <col min="12573" max="12573" width="7.125" style="25" customWidth="1"/>
    <col min="12574" max="12800" width="11.75" style="25"/>
    <col min="12801" max="12801" width="8.25" style="25" customWidth="1"/>
    <col min="12802" max="12802" width="53.875" style="25" customWidth="1"/>
    <col min="12803" max="12803" width="15" style="25" customWidth="1"/>
    <col min="12804" max="12804" width="44.25" style="25" customWidth="1"/>
    <col min="12805" max="12805" width="13.375" style="25" bestFit="1" customWidth="1"/>
    <col min="12806" max="12824" width="11.75" style="25"/>
    <col min="12825" max="12825" width="2" style="25" customWidth="1"/>
    <col min="12826" max="12826" width="1.875" style="25" customWidth="1"/>
    <col min="12827" max="12827" width="16.625" style="25" customWidth="1"/>
    <col min="12828" max="12828" width="2.625" style="25" customWidth="1"/>
    <col min="12829" max="12829" width="7.125" style="25" customWidth="1"/>
    <col min="12830" max="13056" width="11.75" style="25"/>
    <col min="13057" max="13057" width="8.25" style="25" customWidth="1"/>
    <col min="13058" max="13058" width="53.875" style="25" customWidth="1"/>
    <col min="13059" max="13059" width="15" style="25" customWidth="1"/>
    <col min="13060" max="13060" width="44.25" style="25" customWidth="1"/>
    <col min="13061" max="13061" width="13.375" style="25" bestFit="1" customWidth="1"/>
    <col min="13062" max="13080" width="11.75" style="25"/>
    <col min="13081" max="13081" width="2" style="25" customWidth="1"/>
    <col min="13082" max="13082" width="1.875" style="25" customWidth="1"/>
    <col min="13083" max="13083" width="16.625" style="25" customWidth="1"/>
    <col min="13084" max="13084" width="2.625" style="25" customWidth="1"/>
    <col min="13085" max="13085" width="7.125" style="25" customWidth="1"/>
    <col min="13086" max="13312" width="11.75" style="25"/>
    <col min="13313" max="13313" width="8.25" style="25" customWidth="1"/>
    <col min="13314" max="13314" width="53.875" style="25" customWidth="1"/>
    <col min="13315" max="13315" width="15" style="25" customWidth="1"/>
    <col min="13316" max="13316" width="44.25" style="25" customWidth="1"/>
    <col min="13317" max="13317" width="13.375" style="25" bestFit="1" customWidth="1"/>
    <col min="13318" max="13336" width="11.75" style="25"/>
    <col min="13337" max="13337" width="2" style="25" customWidth="1"/>
    <col min="13338" max="13338" width="1.875" style="25" customWidth="1"/>
    <col min="13339" max="13339" width="16.625" style="25" customWidth="1"/>
    <col min="13340" max="13340" width="2.625" style="25" customWidth="1"/>
    <col min="13341" max="13341" width="7.125" style="25" customWidth="1"/>
    <col min="13342" max="13568" width="11.75" style="25"/>
    <col min="13569" max="13569" width="8.25" style="25" customWidth="1"/>
    <col min="13570" max="13570" width="53.875" style="25" customWidth="1"/>
    <col min="13571" max="13571" width="15" style="25" customWidth="1"/>
    <col min="13572" max="13572" width="44.25" style="25" customWidth="1"/>
    <col min="13573" max="13573" width="13.375" style="25" bestFit="1" customWidth="1"/>
    <col min="13574" max="13592" width="11.75" style="25"/>
    <col min="13593" max="13593" width="2" style="25" customWidth="1"/>
    <col min="13594" max="13594" width="1.875" style="25" customWidth="1"/>
    <col min="13595" max="13595" width="16.625" style="25" customWidth="1"/>
    <col min="13596" max="13596" width="2.625" style="25" customWidth="1"/>
    <col min="13597" max="13597" width="7.125" style="25" customWidth="1"/>
    <col min="13598" max="13824" width="11.75" style="25"/>
    <col min="13825" max="13825" width="8.25" style="25" customWidth="1"/>
    <col min="13826" max="13826" width="53.875" style="25" customWidth="1"/>
    <col min="13827" max="13827" width="15" style="25" customWidth="1"/>
    <col min="13828" max="13828" width="44.25" style="25" customWidth="1"/>
    <col min="13829" max="13829" width="13.375" style="25" bestFit="1" customWidth="1"/>
    <col min="13830" max="13848" width="11.75" style="25"/>
    <col min="13849" max="13849" width="2" style="25" customWidth="1"/>
    <col min="13850" max="13850" width="1.875" style="25" customWidth="1"/>
    <col min="13851" max="13851" width="16.625" style="25" customWidth="1"/>
    <col min="13852" max="13852" width="2.625" style="25" customWidth="1"/>
    <col min="13853" max="13853" width="7.125" style="25" customWidth="1"/>
    <col min="13854" max="14080" width="11.75" style="25"/>
    <col min="14081" max="14081" width="8.25" style="25" customWidth="1"/>
    <col min="14082" max="14082" width="53.875" style="25" customWidth="1"/>
    <col min="14083" max="14083" width="15" style="25" customWidth="1"/>
    <col min="14084" max="14084" width="44.25" style="25" customWidth="1"/>
    <col min="14085" max="14085" width="13.375" style="25" bestFit="1" customWidth="1"/>
    <col min="14086" max="14104" width="11.75" style="25"/>
    <col min="14105" max="14105" width="2" style="25" customWidth="1"/>
    <col min="14106" max="14106" width="1.875" style="25" customWidth="1"/>
    <col min="14107" max="14107" width="16.625" style="25" customWidth="1"/>
    <col min="14108" max="14108" width="2.625" style="25" customWidth="1"/>
    <col min="14109" max="14109" width="7.125" style="25" customWidth="1"/>
    <col min="14110" max="14336" width="11.75" style="25"/>
    <col min="14337" max="14337" width="8.25" style="25" customWidth="1"/>
    <col min="14338" max="14338" width="53.875" style="25" customWidth="1"/>
    <col min="14339" max="14339" width="15" style="25" customWidth="1"/>
    <col min="14340" max="14340" width="44.25" style="25" customWidth="1"/>
    <col min="14341" max="14341" width="13.375" style="25" bestFit="1" customWidth="1"/>
    <col min="14342" max="14360" width="11.75" style="25"/>
    <col min="14361" max="14361" width="2" style="25" customWidth="1"/>
    <col min="14362" max="14362" width="1.875" style="25" customWidth="1"/>
    <col min="14363" max="14363" width="16.625" style="25" customWidth="1"/>
    <col min="14364" max="14364" width="2.625" style="25" customWidth="1"/>
    <col min="14365" max="14365" width="7.125" style="25" customWidth="1"/>
    <col min="14366" max="14592" width="11.75" style="25"/>
    <col min="14593" max="14593" width="8.25" style="25" customWidth="1"/>
    <col min="14594" max="14594" width="53.875" style="25" customWidth="1"/>
    <col min="14595" max="14595" width="15" style="25" customWidth="1"/>
    <col min="14596" max="14596" width="44.25" style="25" customWidth="1"/>
    <col min="14597" max="14597" width="13.375" style="25" bestFit="1" customWidth="1"/>
    <col min="14598" max="14616" width="11.75" style="25"/>
    <col min="14617" max="14617" width="2" style="25" customWidth="1"/>
    <col min="14618" max="14618" width="1.875" style="25" customWidth="1"/>
    <col min="14619" max="14619" width="16.625" style="25" customWidth="1"/>
    <col min="14620" max="14620" width="2.625" style="25" customWidth="1"/>
    <col min="14621" max="14621" width="7.125" style="25" customWidth="1"/>
    <col min="14622" max="14848" width="11.75" style="25"/>
    <col min="14849" max="14849" width="8.25" style="25" customWidth="1"/>
    <col min="14850" max="14850" width="53.875" style="25" customWidth="1"/>
    <col min="14851" max="14851" width="15" style="25" customWidth="1"/>
    <col min="14852" max="14852" width="44.25" style="25" customWidth="1"/>
    <col min="14853" max="14853" width="13.375" style="25" bestFit="1" customWidth="1"/>
    <col min="14854" max="14872" width="11.75" style="25"/>
    <col min="14873" max="14873" width="2" style="25" customWidth="1"/>
    <col min="14874" max="14874" width="1.875" style="25" customWidth="1"/>
    <col min="14875" max="14875" width="16.625" style="25" customWidth="1"/>
    <col min="14876" max="14876" width="2.625" style="25" customWidth="1"/>
    <col min="14877" max="14877" width="7.125" style="25" customWidth="1"/>
    <col min="14878" max="15104" width="11.75" style="25"/>
    <col min="15105" max="15105" width="8.25" style="25" customWidth="1"/>
    <col min="15106" max="15106" width="53.875" style="25" customWidth="1"/>
    <col min="15107" max="15107" width="15" style="25" customWidth="1"/>
    <col min="15108" max="15108" width="44.25" style="25" customWidth="1"/>
    <col min="15109" max="15109" width="13.375" style="25" bestFit="1" customWidth="1"/>
    <col min="15110" max="15128" width="11.75" style="25"/>
    <col min="15129" max="15129" width="2" style="25" customWidth="1"/>
    <col min="15130" max="15130" width="1.875" style="25" customWidth="1"/>
    <col min="15131" max="15131" width="16.625" style="25" customWidth="1"/>
    <col min="15132" max="15132" width="2.625" style="25" customWidth="1"/>
    <col min="15133" max="15133" width="7.125" style="25" customWidth="1"/>
    <col min="15134" max="15360" width="11.75" style="25"/>
    <col min="15361" max="15361" width="8.25" style="25" customWidth="1"/>
    <col min="15362" max="15362" width="53.875" style="25" customWidth="1"/>
    <col min="15363" max="15363" width="15" style="25" customWidth="1"/>
    <col min="15364" max="15364" width="44.25" style="25" customWidth="1"/>
    <col min="15365" max="15365" width="13.375" style="25" bestFit="1" customWidth="1"/>
    <col min="15366" max="15384" width="11.75" style="25"/>
    <col min="15385" max="15385" width="2" style="25" customWidth="1"/>
    <col min="15386" max="15386" width="1.875" style="25" customWidth="1"/>
    <col min="15387" max="15387" width="16.625" style="25" customWidth="1"/>
    <col min="15388" max="15388" width="2.625" style="25" customWidth="1"/>
    <col min="15389" max="15389" width="7.125" style="25" customWidth="1"/>
    <col min="15390" max="15616" width="11.75" style="25"/>
    <col min="15617" max="15617" width="8.25" style="25" customWidth="1"/>
    <col min="15618" max="15618" width="53.875" style="25" customWidth="1"/>
    <col min="15619" max="15619" width="15" style="25" customWidth="1"/>
    <col min="15620" max="15620" width="44.25" style="25" customWidth="1"/>
    <col min="15621" max="15621" width="13.375" style="25" bestFit="1" customWidth="1"/>
    <col min="15622" max="15640" width="11.75" style="25"/>
    <col min="15641" max="15641" width="2" style="25" customWidth="1"/>
    <col min="15642" max="15642" width="1.875" style="25" customWidth="1"/>
    <col min="15643" max="15643" width="16.625" style="25" customWidth="1"/>
    <col min="15644" max="15644" width="2.625" style="25" customWidth="1"/>
    <col min="15645" max="15645" width="7.125" style="25" customWidth="1"/>
    <col min="15646" max="15872" width="11.75" style="25"/>
    <col min="15873" max="15873" width="8.25" style="25" customWidth="1"/>
    <col min="15874" max="15874" width="53.875" style="25" customWidth="1"/>
    <col min="15875" max="15875" width="15" style="25" customWidth="1"/>
    <col min="15876" max="15876" width="44.25" style="25" customWidth="1"/>
    <col min="15877" max="15877" width="13.375" style="25" bestFit="1" customWidth="1"/>
    <col min="15878" max="15896" width="11.75" style="25"/>
    <col min="15897" max="15897" width="2" style="25" customWidth="1"/>
    <col min="15898" max="15898" width="1.875" style="25" customWidth="1"/>
    <col min="15899" max="15899" width="16.625" style="25" customWidth="1"/>
    <col min="15900" max="15900" width="2.625" style="25" customWidth="1"/>
    <col min="15901" max="15901" width="7.125" style="25" customWidth="1"/>
    <col min="15902" max="16128" width="11.75" style="25"/>
    <col min="16129" max="16129" width="8.25" style="25" customWidth="1"/>
    <col min="16130" max="16130" width="53.875" style="25" customWidth="1"/>
    <col min="16131" max="16131" width="15" style="25" customWidth="1"/>
    <col min="16132" max="16132" width="44.25" style="25" customWidth="1"/>
    <col min="16133" max="16133" width="13.375" style="25" bestFit="1" customWidth="1"/>
    <col min="16134" max="16152" width="11.75" style="25"/>
    <col min="16153" max="16153" width="2" style="25" customWidth="1"/>
    <col min="16154" max="16154" width="1.875" style="25" customWidth="1"/>
    <col min="16155" max="16155" width="16.625" style="25" customWidth="1"/>
    <col min="16156" max="16156" width="2.625" style="25" customWidth="1"/>
    <col min="16157" max="16157" width="7.125" style="25" customWidth="1"/>
    <col min="16158" max="16384" width="11.75" style="25"/>
  </cols>
  <sheetData>
    <row r="1" spans="1:4" ht="23.25" customHeight="1" x14ac:dyDescent="0.2">
      <c r="A1" s="368" t="s">
        <v>487</v>
      </c>
      <c r="B1" s="368"/>
      <c r="C1" s="368"/>
      <c r="D1" s="368"/>
    </row>
    <row r="2" spans="1:4" ht="26.25" customHeight="1" x14ac:dyDescent="0.2">
      <c r="A2" s="364" t="s">
        <v>72</v>
      </c>
      <c r="B2" s="364"/>
      <c r="C2" s="364"/>
      <c r="D2" s="364"/>
    </row>
    <row r="3" spans="1:4" ht="22.5" customHeight="1" x14ac:dyDescent="0.2">
      <c r="A3" s="364" t="s">
        <v>50</v>
      </c>
      <c r="B3" s="364"/>
      <c r="C3" s="364"/>
      <c r="D3" s="364"/>
    </row>
    <row r="4" spans="1:4" ht="31.5" customHeight="1" x14ac:dyDescent="0.2">
      <c r="A4" s="365" t="str">
        <f>'Biểu 01-TH'!A3:D3</f>
        <v>(Kèm theo Nghị quyết số:          /NQ-HĐND, ngày        /3/2023 của HĐND huyện Mường Tè</v>
      </c>
      <c r="B4" s="366"/>
      <c r="C4" s="366"/>
      <c r="D4" s="366"/>
    </row>
    <row r="5" spans="1:4" ht="25.5" customHeight="1" x14ac:dyDescent="0.2">
      <c r="A5" s="26"/>
      <c r="B5" s="27"/>
      <c r="C5" s="367" t="s">
        <v>433</v>
      </c>
      <c r="D5" s="367"/>
    </row>
    <row r="6" spans="1:4" s="32" customFormat="1" ht="33.75" customHeight="1" x14ac:dyDescent="0.2">
      <c r="A6" s="28" t="s">
        <v>0</v>
      </c>
      <c r="B6" s="29" t="s">
        <v>1</v>
      </c>
      <c r="C6" s="30" t="s">
        <v>51</v>
      </c>
      <c r="D6" s="31" t="s">
        <v>2</v>
      </c>
    </row>
    <row r="7" spans="1:4" s="32" customFormat="1" ht="30" customHeight="1" x14ac:dyDescent="0.2">
      <c r="A7" s="299">
        <v>1</v>
      </c>
      <c r="B7" s="300">
        <v>2</v>
      </c>
      <c r="C7" s="301">
        <v>3</v>
      </c>
      <c r="D7" s="302" t="s">
        <v>455</v>
      </c>
    </row>
    <row r="8" spans="1:4" s="33" customFormat="1" ht="33" customHeight="1" x14ac:dyDescent="0.2">
      <c r="A8" s="468"/>
      <c r="B8" s="469" t="s">
        <v>18</v>
      </c>
      <c r="C8" s="470">
        <f>C9</f>
        <v>1082</v>
      </c>
      <c r="D8" s="471"/>
    </row>
    <row r="9" spans="1:4" s="45" customFormat="1" ht="31.5" x14ac:dyDescent="0.2">
      <c r="A9" s="41">
        <v>1</v>
      </c>
      <c r="B9" s="42" t="s">
        <v>74</v>
      </c>
      <c r="C9" s="43">
        <f>SUM(C10:C10)</f>
        <v>1082</v>
      </c>
      <c r="D9" s="44"/>
    </row>
    <row r="10" spans="1:4" s="50" customFormat="1" ht="38.25" customHeight="1" x14ac:dyDescent="0.2">
      <c r="A10" s="46" t="s">
        <v>16</v>
      </c>
      <c r="B10" s="47" t="s">
        <v>73</v>
      </c>
      <c r="C10" s="48">
        <v>1082</v>
      </c>
      <c r="D10" s="49"/>
    </row>
    <row r="11" spans="1:4" s="38" customFormat="1" x14ac:dyDescent="0.2">
      <c r="A11" s="34"/>
      <c r="B11" s="35"/>
      <c r="C11" s="36"/>
      <c r="D11" s="37"/>
    </row>
  </sheetData>
  <mergeCells count="5">
    <mergeCell ref="A2:D2"/>
    <mergeCell ref="A3:D3"/>
    <mergeCell ref="A4:D4"/>
    <mergeCell ref="C5:D5"/>
    <mergeCell ref="A1:D1"/>
  </mergeCells>
  <pageMargins left="0.31496062992125984"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4"/>
  <sheetViews>
    <sheetView topLeftCell="A7" workbookViewId="0">
      <selection activeCell="E12" sqref="E12"/>
    </sheetView>
  </sheetViews>
  <sheetFormatPr defaultColWidth="12.875" defaultRowHeight="15.75" x14ac:dyDescent="0.25"/>
  <cols>
    <col min="1" max="1" width="4.75" style="306" customWidth="1"/>
    <col min="2" max="2" width="49.625" style="306" customWidth="1"/>
    <col min="3" max="3" width="9.5" style="306" customWidth="1"/>
    <col min="4" max="4" width="17.375" style="306" customWidth="1"/>
    <col min="5" max="5" width="12.125" style="306" customWidth="1"/>
    <col min="6" max="6" width="11.75" style="335" customWidth="1"/>
    <col min="7" max="7" width="12" style="328" customWidth="1"/>
    <col min="8" max="8" width="12.75" style="306" customWidth="1"/>
    <col min="9" max="10" width="0" style="306" hidden="1" customWidth="1"/>
    <col min="11" max="16384" width="12.875" style="306"/>
  </cols>
  <sheetData>
    <row r="1" spans="1:11" x14ac:dyDescent="0.25">
      <c r="H1" s="341" t="s">
        <v>486</v>
      </c>
    </row>
    <row r="2" spans="1:11" x14ac:dyDescent="0.25">
      <c r="A2" s="373" t="s">
        <v>485</v>
      </c>
      <c r="B2" s="373"/>
      <c r="C2" s="373"/>
      <c r="D2" s="373"/>
      <c r="E2" s="373"/>
      <c r="F2" s="373"/>
      <c r="G2" s="373"/>
      <c r="H2" s="373"/>
    </row>
    <row r="3" spans="1:11" ht="21.75" customHeight="1" x14ac:dyDescent="0.25">
      <c r="A3" s="372" t="s">
        <v>50</v>
      </c>
      <c r="B3" s="372"/>
      <c r="C3" s="372"/>
      <c r="D3" s="372"/>
      <c r="E3" s="372"/>
      <c r="F3" s="372"/>
      <c r="G3" s="372"/>
      <c r="H3" s="372"/>
      <c r="I3" s="296"/>
      <c r="J3" s="296"/>
      <c r="K3" s="296"/>
    </row>
    <row r="4" spans="1:11" x14ac:dyDescent="0.25">
      <c r="A4" s="374" t="str">
        <f>'B05-CT, ĐA'!A4:D4</f>
        <v>(Kèm theo Nghị quyết số:          /NQ-HĐND, ngày        /3/2023 của HĐND huyện Mường Tè</v>
      </c>
      <c r="B4" s="375"/>
      <c r="C4" s="375"/>
      <c r="D4" s="375"/>
      <c r="E4" s="375"/>
      <c r="F4" s="375"/>
      <c r="G4" s="375"/>
      <c r="H4" s="375"/>
    </row>
    <row r="5" spans="1:11" ht="17.25" customHeight="1" x14ac:dyDescent="0.25">
      <c r="A5" s="303"/>
      <c r="B5" s="304"/>
      <c r="C5" s="304"/>
      <c r="D5" s="304"/>
      <c r="E5" s="304"/>
      <c r="F5" s="336"/>
      <c r="G5" s="376" t="s">
        <v>76</v>
      </c>
      <c r="H5" s="377"/>
    </row>
    <row r="6" spans="1:11" x14ac:dyDescent="0.25">
      <c r="A6" s="378" t="s">
        <v>347</v>
      </c>
      <c r="B6" s="378" t="s">
        <v>457</v>
      </c>
      <c r="C6" s="378" t="s">
        <v>38</v>
      </c>
      <c r="D6" s="381" t="s">
        <v>348</v>
      </c>
      <c r="E6" s="381"/>
      <c r="F6" s="383" t="s">
        <v>458</v>
      </c>
      <c r="G6" s="386" t="s">
        <v>65</v>
      </c>
      <c r="H6" s="389" t="s">
        <v>459</v>
      </c>
    </row>
    <row r="7" spans="1:11" x14ac:dyDescent="0.25">
      <c r="A7" s="379"/>
      <c r="B7" s="379"/>
      <c r="C7" s="379"/>
      <c r="D7" s="382"/>
      <c r="E7" s="382"/>
      <c r="F7" s="384"/>
      <c r="G7" s="387"/>
      <c r="H7" s="389"/>
    </row>
    <row r="8" spans="1:11" x14ac:dyDescent="0.25">
      <c r="A8" s="379"/>
      <c r="B8" s="379"/>
      <c r="C8" s="379"/>
      <c r="D8" s="369" t="s">
        <v>351</v>
      </c>
      <c r="E8" s="369" t="s">
        <v>46</v>
      </c>
      <c r="F8" s="384"/>
      <c r="G8" s="387"/>
      <c r="H8" s="389"/>
    </row>
    <row r="9" spans="1:11" ht="30.75" customHeight="1" x14ac:dyDescent="0.25">
      <c r="A9" s="380"/>
      <c r="B9" s="380"/>
      <c r="C9" s="380"/>
      <c r="D9" s="370"/>
      <c r="E9" s="370"/>
      <c r="F9" s="385"/>
      <c r="G9" s="388"/>
      <c r="H9" s="389"/>
    </row>
    <row r="10" spans="1:11" s="337" customFormat="1" ht="29.25" customHeight="1" x14ac:dyDescent="0.2">
      <c r="A10" s="307"/>
      <c r="B10" s="307" t="s">
        <v>14</v>
      </c>
      <c r="C10" s="307"/>
      <c r="D10" s="307"/>
      <c r="E10" s="308">
        <f>E11+E23</f>
        <v>6902</v>
      </c>
      <c r="F10" s="325">
        <f t="shared" ref="F10:G10" si="0">F11+F23</f>
        <v>6902</v>
      </c>
      <c r="G10" s="329">
        <f t="shared" si="0"/>
        <v>4324</v>
      </c>
      <c r="H10" s="333"/>
    </row>
    <row r="11" spans="1:11" s="309" customFormat="1" ht="39" customHeight="1" x14ac:dyDescent="0.2">
      <c r="A11" s="307" t="s">
        <v>3</v>
      </c>
      <c r="B11" s="310" t="s">
        <v>481</v>
      </c>
      <c r="C11" s="307"/>
      <c r="D11" s="307"/>
      <c r="E11" s="308">
        <f>E12+E20</f>
        <v>4400</v>
      </c>
      <c r="F11" s="325">
        <f t="shared" ref="F11:G11" si="1">F12+F20</f>
        <v>4400</v>
      </c>
      <c r="G11" s="329">
        <f t="shared" si="1"/>
        <v>2797</v>
      </c>
      <c r="H11" s="333"/>
    </row>
    <row r="12" spans="1:11" s="309" customFormat="1" ht="26.25" customHeight="1" x14ac:dyDescent="0.2">
      <c r="A12" s="311" t="s">
        <v>12</v>
      </c>
      <c r="B12" s="312" t="s">
        <v>460</v>
      </c>
      <c r="C12" s="311"/>
      <c r="D12" s="311"/>
      <c r="E12" s="313">
        <f>SUM(E13:E19)</f>
        <v>3100</v>
      </c>
      <c r="F12" s="326">
        <f>SUM(F13:F19)</f>
        <v>3100</v>
      </c>
      <c r="G12" s="331">
        <f>SUM(G13:G19)</f>
        <v>1597</v>
      </c>
      <c r="H12" s="314"/>
    </row>
    <row r="13" spans="1:11" s="319" customFormat="1" ht="31.5" x14ac:dyDescent="0.2">
      <c r="A13" s="315">
        <v>1</v>
      </c>
      <c r="B13" s="316" t="s">
        <v>461</v>
      </c>
      <c r="C13" s="317">
        <v>2022</v>
      </c>
      <c r="D13" s="317" t="s">
        <v>462</v>
      </c>
      <c r="E13" s="318">
        <v>612</v>
      </c>
      <c r="F13" s="327">
        <v>612</v>
      </c>
      <c r="G13" s="334">
        <v>300</v>
      </c>
      <c r="H13" s="371" t="s">
        <v>463</v>
      </c>
    </row>
    <row r="14" spans="1:11" s="319" customFormat="1" ht="31.5" x14ac:dyDescent="0.2">
      <c r="A14" s="315">
        <v>2</v>
      </c>
      <c r="B14" s="316" t="s">
        <v>464</v>
      </c>
      <c r="C14" s="317">
        <v>2022</v>
      </c>
      <c r="D14" s="317" t="s">
        <v>465</v>
      </c>
      <c r="E14" s="318">
        <v>519</v>
      </c>
      <c r="F14" s="327">
        <v>519</v>
      </c>
      <c r="G14" s="334">
        <v>255</v>
      </c>
      <c r="H14" s="371"/>
    </row>
    <row r="15" spans="1:11" s="319" customFormat="1" ht="31.5" x14ac:dyDescent="0.2">
      <c r="A15" s="315">
        <v>3</v>
      </c>
      <c r="B15" s="316" t="s">
        <v>466</v>
      </c>
      <c r="C15" s="317">
        <v>2022</v>
      </c>
      <c r="D15" s="317" t="s">
        <v>467</v>
      </c>
      <c r="E15" s="318">
        <v>123</v>
      </c>
      <c r="F15" s="327">
        <v>123</v>
      </c>
      <c r="G15" s="334">
        <v>67</v>
      </c>
      <c r="H15" s="371"/>
    </row>
    <row r="16" spans="1:11" s="319" customFormat="1" ht="31.5" x14ac:dyDescent="0.2">
      <c r="A16" s="315">
        <v>4</v>
      </c>
      <c r="B16" s="316" t="s">
        <v>468</v>
      </c>
      <c r="C16" s="317">
        <v>2022</v>
      </c>
      <c r="D16" s="317" t="s">
        <v>469</v>
      </c>
      <c r="E16" s="318">
        <v>96</v>
      </c>
      <c r="F16" s="327">
        <v>96</v>
      </c>
      <c r="G16" s="334">
        <v>77</v>
      </c>
      <c r="H16" s="371"/>
    </row>
    <row r="17" spans="1:8" s="319" customFormat="1" ht="31.5" x14ac:dyDescent="0.2">
      <c r="A17" s="315">
        <v>5</v>
      </c>
      <c r="B17" s="316" t="s">
        <v>470</v>
      </c>
      <c r="C17" s="317">
        <v>2022</v>
      </c>
      <c r="D17" s="317" t="s">
        <v>471</v>
      </c>
      <c r="E17" s="318">
        <v>350</v>
      </c>
      <c r="F17" s="327">
        <v>350</v>
      </c>
      <c r="G17" s="334">
        <v>172</v>
      </c>
      <c r="H17" s="371"/>
    </row>
    <row r="18" spans="1:8" s="319" customFormat="1" ht="31.5" x14ac:dyDescent="0.2">
      <c r="A18" s="315">
        <v>6</v>
      </c>
      <c r="B18" s="316" t="s">
        <v>472</v>
      </c>
      <c r="C18" s="317">
        <v>2022</v>
      </c>
      <c r="D18" s="317" t="s">
        <v>473</v>
      </c>
      <c r="E18" s="318">
        <v>312</v>
      </c>
      <c r="F18" s="327">
        <v>312</v>
      </c>
      <c r="G18" s="334">
        <v>161</v>
      </c>
      <c r="H18" s="371"/>
    </row>
    <row r="19" spans="1:8" s="319" customFormat="1" ht="34.5" customHeight="1" x14ac:dyDescent="0.2">
      <c r="A19" s="315">
        <v>7</v>
      </c>
      <c r="B19" s="316" t="s">
        <v>474</v>
      </c>
      <c r="C19" s="317">
        <v>2022</v>
      </c>
      <c r="D19" s="317" t="s">
        <v>475</v>
      </c>
      <c r="E19" s="318">
        <v>1088</v>
      </c>
      <c r="F19" s="327">
        <v>1088</v>
      </c>
      <c r="G19" s="334">
        <v>565</v>
      </c>
      <c r="H19" s="371"/>
    </row>
    <row r="20" spans="1:8" s="309" customFormat="1" ht="27.75" customHeight="1" x14ac:dyDescent="0.2">
      <c r="A20" s="311" t="s">
        <v>15</v>
      </c>
      <c r="B20" s="312" t="s">
        <v>476</v>
      </c>
      <c r="C20" s="311"/>
      <c r="D20" s="311"/>
      <c r="E20" s="313">
        <f>SUM(E21:E22)</f>
        <v>1300</v>
      </c>
      <c r="F20" s="326">
        <f>SUM(F21:F22)</f>
        <v>1300</v>
      </c>
      <c r="G20" s="330">
        <f>SUM(G21:G22)</f>
        <v>1200</v>
      </c>
      <c r="H20" s="311"/>
    </row>
    <row r="21" spans="1:8" s="321" customFormat="1" ht="47.25" x14ac:dyDescent="0.25">
      <c r="A21" s="315">
        <v>1</v>
      </c>
      <c r="B21" s="202" t="s">
        <v>477</v>
      </c>
      <c r="C21" s="201">
        <v>2022</v>
      </c>
      <c r="D21" s="320" t="s">
        <v>478</v>
      </c>
      <c r="E21" s="318">
        <v>750</v>
      </c>
      <c r="F21" s="327">
        <v>750</v>
      </c>
      <c r="G21" s="334">
        <v>700</v>
      </c>
      <c r="H21" s="338" t="s">
        <v>364</v>
      </c>
    </row>
    <row r="22" spans="1:8" s="321" customFormat="1" ht="46.5" customHeight="1" x14ac:dyDescent="0.25">
      <c r="A22" s="315">
        <v>2</v>
      </c>
      <c r="B22" s="202" t="s">
        <v>479</v>
      </c>
      <c r="C22" s="201">
        <v>2022</v>
      </c>
      <c r="D22" s="320" t="s">
        <v>480</v>
      </c>
      <c r="E22" s="318">
        <v>550</v>
      </c>
      <c r="F22" s="327">
        <v>550</v>
      </c>
      <c r="G22" s="334">
        <v>500</v>
      </c>
      <c r="H22" s="338" t="s">
        <v>364</v>
      </c>
    </row>
    <row r="23" spans="1:8" s="309" customFormat="1" ht="22.5" customHeight="1" x14ac:dyDescent="0.2">
      <c r="A23" s="311" t="s">
        <v>4</v>
      </c>
      <c r="B23" s="312" t="s">
        <v>482</v>
      </c>
      <c r="C23" s="311"/>
      <c r="D23" s="311"/>
      <c r="E23" s="313">
        <f>SUM(E24:E30)</f>
        <v>2502</v>
      </c>
      <c r="F23" s="326">
        <f>SUM(F24:F30)</f>
        <v>2502</v>
      </c>
      <c r="G23" s="331">
        <f>SUM(G24:G30)</f>
        <v>1527</v>
      </c>
      <c r="H23" s="314"/>
    </row>
    <row r="24" spans="1:8" s="319" customFormat="1" ht="43.5" customHeight="1" x14ac:dyDescent="0.2">
      <c r="A24" s="315">
        <v>1</v>
      </c>
      <c r="B24" s="322" t="s">
        <v>483</v>
      </c>
      <c r="C24" s="317">
        <v>2022</v>
      </c>
      <c r="D24" s="323" t="s">
        <v>484</v>
      </c>
      <c r="E24" s="324">
        <v>2502</v>
      </c>
      <c r="F24" s="327">
        <v>2502</v>
      </c>
      <c r="G24" s="332">
        <v>1527</v>
      </c>
      <c r="H24" s="305" t="s">
        <v>356</v>
      </c>
    </row>
  </sheetData>
  <mergeCells count="14">
    <mergeCell ref="D8:D9"/>
    <mergeCell ref="E8:E9"/>
    <mergeCell ref="H13:H19"/>
    <mergeCell ref="A3:H3"/>
    <mergeCell ref="A2:H2"/>
    <mergeCell ref="A4:H4"/>
    <mergeCell ref="G5:H5"/>
    <mergeCell ref="A6:A9"/>
    <mergeCell ref="B6:B9"/>
    <mergeCell ref="C6:C9"/>
    <mergeCell ref="D6:E7"/>
    <mergeCell ref="F6:F9"/>
    <mergeCell ref="G6:G9"/>
    <mergeCell ref="H6:H9"/>
  </mergeCells>
  <pageMargins left="0.31496062992125984" right="0.19685039370078741" top="0.55118110236220474" bottom="0.35433070866141736"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35"/>
  <sheetViews>
    <sheetView zoomScale="115" zoomScaleNormal="115" workbookViewId="0">
      <pane xSplit="3" ySplit="9" topLeftCell="D10" activePane="bottomRight" state="frozen"/>
      <selection pane="topRight" activeCell="D1" sqref="D1"/>
      <selection pane="bottomLeft" activeCell="A10" sqref="A10"/>
      <selection pane="bottomRight" activeCell="E10" sqref="E10"/>
    </sheetView>
  </sheetViews>
  <sheetFormatPr defaultRowHeight="13.5" x14ac:dyDescent="0.2"/>
  <cols>
    <col min="1" max="1" width="6.125" style="56" customWidth="1"/>
    <col min="2" max="2" width="52.875" style="56" customWidth="1"/>
    <col min="3" max="3" width="15.375" style="56" hidden="1" customWidth="1"/>
    <col min="4" max="4" width="2.25" style="56" hidden="1" customWidth="1"/>
    <col min="5" max="5" width="16.625" style="1" customWidth="1"/>
    <col min="6" max="6" width="17.25" style="1" hidden="1" customWidth="1"/>
    <col min="7" max="7" width="12" style="1" hidden="1" customWidth="1"/>
    <col min="8" max="8" width="13.75" style="1" hidden="1" customWidth="1"/>
    <col min="9" max="9" width="19.125" style="58" customWidth="1"/>
    <col min="10" max="10" width="15.125" style="58" customWidth="1"/>
    <col min="11" max="11" width="14.875" style="56" customWidth="1"/>
    <col min="12" max="12" width="15.25" style="1" hidden="1" customWidth="1"/>
    <col min="13" max="13" width="19.125" style="2" hidden="1" customWidth="1"/>
    <col min="14" max="14" width="13.625" style="2" hidden="1" customWidth="1"/>
    <col min="15" max="16" width="11.125" style="2" bestFit="1" customWidth="1"/>
    <col min="17" max="261" width="9.125" style="2"/>
    <col min="262" max="262" width="8.75" style="2" customWidth="1"/>
    <col min="263" max="263" width="26.25" style="2" customWidth="1"/>
    <col min="264" max="264" width="15.75" style="2" customWidth="1"/>
    <col min="265" max="266" width="16.75" style="2" customWidth="1"/>
    <col min="267" max="267" width="14.875" style="2" customWidth="1"/>
    <col min="268" max="517" width="9.125" style="2"/>
    <col min="518" max="518" width="8.75" style="2" customWidth="1"/>
    <col min="519" max="519" width="26.25" style="2" customWidth="1"/>
    <col min="520" max="520" width="15.75" style="2" customWidth="1"/>
    <col min="521" max="522" width="16.75" style="2" customWidth="1"/>
    <col min="523" max="523" width="14.875" style="2" customWidth="1"/>
    <col min="524" max="773" width="9.125" style="2"/>
    <col min="774" max="774" width="8.75" style="2" customWidth="1"/>
    <col min="775" max="775" width="26.25" style="2" customWidth="1"/>
    <col min="776" max="776" width="15.75" style="2" customWidth="1"/>
    <col min="777" max="778" width="16.75" style="2" customWidth="1"/>
    <col min="779" max="779" width="14.875" style="2" customWidth="1"/>
    <col min="780" max="1029" width="9.125" style="2"/>
    <col min="1030" max="1030" width="8.75" style="2" customWidth="1"/>
    <col min="1031" max="1031" width="26.25" style="2" customWidth="1"/>
    <col min="1032" max="1032" width="15.75" style="2" customWidth="1"/>
    <col min="1033" max="1034" width="16.75" style="2" customWidth="1"/>
    <col min="1035" max="1035" width="14.875" style="2" customWidth="1"/>
    <col min="1036" max="1285" width="9.125" style="2"/>
    <col min="1286" max="1286" width="8.75" style="2" customWidth="1"/>
    <col min="1287" max="1287" width="26.25" style="2" customWidth="1"/>
    <col min="1288" max="1288" width="15.75" style="2" customWidth="1"/>
    <col min="1289" max="1290" width="16.75" style="2" customWidth="1"/>
    <col min="1291" max="1291" width="14.875" style="2" customWidth="1"/>
    <col min="1292" max="1541" width="9.125" style="2"/>
    <col min="1542" max="1542" width="8.75" style="2" customWidth="1"/>
    <col min="1543" max="1543" width="26.25" style="2" customWidth="1"/>
    <col min="1544" max="1544" width="15.75" style="2" customWidth="1"/>
    <col min="1545" max="1546" width="16.75" style="2" customWidth="1"/>
    <col min="1547" max="1547" width="14.875" style="2" customWidth="1"/>
    <col min="1548" max="1797" width="9.125" style="2"/>
    <col min="1798" max="1798" width="8.75" style="2" customWidth="1"/>
    <col min="1799" max="1799" width="26.25" style="2" customWidth="1"/>
    <col min="1800" max="1800" width="15.75" style="2" customWidth="1"/>
    <col min="1801" max="1802" width="16.75" style="2" customWidth="1"/>
    <col min="1803" max="1803" width="14.875" style="2" customWidth="1"/>
    <col min="1804" max="2053" width="9.125" style="2"/>
    <col min="2054" max="2054" width="8.75" style="2" customWidth="1"/>
    <col min="2055" max="2055" width="26.25" style="2" customWidth="1"/>
    <col min="2056" max="2056" width="15.75" style="2" customWidth="1"/>
    <col min="2057" max="2058" width="16.75" style="2" customWidth="1"/>
    <col min="2059" max="2059" width="14.875" style="2" customWidth="1"/>
    <col min="2060" max="2309" width="9.125" style="2"/>
    <col min="2310" max="2310" width="8.75" style="2" customWidth="1"/>
    <col min="2311" max="2311" width="26.25" style="2" customWidth="1"/>
    <col min="2312" max="2312" width="15.75" style="2" customWidth="1"/>
    <col min="2313" max="2314" width="16.75" style="2" customWidth="1"/>
    <col min="2315" max="2315" width="14.875" style="2" customWidth="1"/>
    <col min="2316" max="2565" width="9.125" style="2"/>
    <col min="2566" max="2566" width="8.75" style="2" customWidth="1"/>
    <col min="2567" max="2567" width="26.25" style="2" customWidth="1"/>
    <col min="2568" max="2568" width="15.75" style="2" customWidth="1"/>
    <col min="2569" max="2570" width="16.75" style="2" customWidth="1"/>
    <col min="2571" max="2571" width="14.875" style="2" customWidth="1"/>
    <col min="2572" max="2821" width="9.125" style="2"/>
    <col min="2822" max="2822" width="8.75" style="2" customWidth="1"/>
    <col min="2823" max="2823" width="26.25" style="2" customWidth="1"/>
    <col min="2824" max="2824" width="15.75" style="2" customWidth="1"/>
    <col min="2825" max="2826" width="16.75" style="2" customWidth="1"/>
    <col min="2827" max="2827" width="14.875" style="2" customWidth="1"/>
    <col min="2828" max="3077" width="9.125" style="2"/>
    <col min="3078" max="3078" width="8.75" style="2" customWidth="1"/>
    <col min="3079" max="3079" width="26.25" style="2" customWidth="1"/>
    <col min="3080" max="3080" width="15.75" style="2" customWidth="1"/>
    <col min="3081" max="3082" width="16.75" style="2" customWidth="1"/>
    <col min="3083" max="3083" width="14.875" style="2" customWidth="1"/>
    <col min="3084" max="3333" width="9.125" style="2"/>
    <col min="3334" max="3334" width="8.75" style="2" customWidth="1"/>
    <col min="3335" max="3335" width="26.25" style="2" customWidth="1"/>
    <col min="3336" max="3336" width="15.75" style="2" customWidth="1"/>
    <col min="3337" max="3338" width="16.75" style="2" customWidth="1"/>
    <col min="3339" max="3339" width="14.875" style="2" customWidth="1"/>
    <col min="3340" max="3589" width="9.125" style="2"/>
    <col min="3590" max="3590" width="8.75" style="2" customWidth="1"/>
    <col min="3591" max="3591" width="26.25" style="2" customWidth="1"/>
    <col min="3592" max="3592" width="15.75" style="2" customWidth="1"/>
    <col min="3593" max="3594" width="16.75" style="2" customWidth="1"/>
    <col min="3595" max="3595" width="14.875" style="2" customWidth="1"/>
    <col min="3596" max="3845" width="9.125" style="2"/>
    <col min="3846" max="3846" width="8.75" style="2" customWidth="1"/>
    <col min="3847" max="3847" width="26.25" style="2" customWidth="1"/>
    <col min="3848" max="3848" width="15.75" style="2" customWidth="1"/>
    <col min="3849" max="3850" width="16.75" style="2" customWidth="1"/>
    <col min="3851" max="3851" width="14.875" style="2" customWidth="1"/>
    <col min="3852" max="4101" width="9.125" style="2"/>
    <col min="4102" max="4102" width="8.75" style="2" customWidth="1"/>
    <col min="4103" max="4103" width="26.25" style="2" customWidth="1"/>
    <col min="4104" max="4104" width="15.75" style="2" customWidth="1"/>
    <col min="4105" max="4106" width="16.75" style="2" customWidth="1"/>
    <col min="4107" max="4107" width="14.875" style="2" customWidth="1"/>
    <col min="4108" max="4357" width="9.125" style="2"/>
    <col min="4358" max="4358" width="8.75" style="2" customWidth="1"/>
    <col min="4359" max="4359" width="26.25" style="2" customWidth="1"/>
    <col min="4360" max="4360" width="15.75" style="2" customWidth="1"/>
    <col min="4361" max="4362" width="16.75" style="2" customWidth="1"/>
    <col min="4363" max="4363" width="14.875" style="2" customWidth="1"/>
    <col min="4364" max="4613" width="9.125" style="2"/>
    <col min="4614" max="4614" width="8.75" style="2" customWidth="1"/>
    <col min="4615" max="4615" width="26.25" style="2" customWidth="1"/>
    <col min="4616" max="4616" width="15.75" style="2" customWidth="1"/>
    <col min="4617" max="4618" width="16.75" style="2" customWidth="1"/>
    <col min="4619" max="4619" width="14.875" style="2" customWidth="1"/>
    <col min="4620" max="4869" width="9.125" style="2"/>
    <col min="4870" max="4870" width="8.75" style="2" customWidth="1"/>
    <col min="4871" max="4871" width="26.25" style="2" customWidth="1"/>
    <col min="4872" max="4872" width="15.75" style="2" customWidth="1"/>
    <col min="4873" max="4874" width="16.75" style="2" customWidth="1"/>
    <col min="4875" max="4875" width="14.875" style="2" customWidth="1"/>
    <col min="4876" max="5125" width="9.125" style="2"/>
    <col min="5126" max="5126" width="8.75" style="2" customWidth="1"/>
    <col min="5127" max="5127" width="26.25" style="2" customWidth="1"/>
    <col min="5128" max="5128" width="15.75" style="2" customWidth="1"/>
    <col min="5129" max="5130" width="16.75" style="2" customWidth="1"/>
    <col min="5131" max="5131" width="14.875" style="2" customWidth="1"/>
    <col min="5132" max="5381" width="9.125" style="2"/>
    <col min="5382" max="5382" width="8.75" style="2" customWidth="1"/>
    <col min="5383" max="5383" width="26.25" style="2" customWidth="1"/>
    <col min="5384" max="5384" width="15.75" style="2" customWidth="1"/>
    <col min="5385" max="5386" width="16.75" style="2" customWidth="1"/>
    <col min="5387" max="5387" width="14.875" style="2" customWidth="1"/>
    <col min="5388" max="5637" width="9.125" style="2"/>
    <col min="5638" max="5638" width="8.75" style="2" customWidth="1"/>
    <col min="5639" max="5639" width="26.25" style="2" customWidth="1"/>
    <col min="5640" max="5640" width="15.75" style="2" customWidth="1"/>
    <col min="5641" max="5642" width="16.75" style="2" customWidth="1"/>
    <col min="5643" max="5643" width="14.875" style="2" customWidth="1"/>
    <col min="5644" max="5893" width="9.125" style="2"/>
    <col min="5894" max="5894" width="8.75" style="2" customWidth="1"/>
    <col min="5895" max="5895" width="26.25" style="2" customWidth="1"/>
    <col min="5896" max="5896" width="15.75" style="2" customWidth="1"/>
    <col min="5897" max="5898" width="16.75" style="2" customWidth="1"/>
    <col min="5899" max="5899" width="14.875" style="2" customWidth="1"/>
    <col min="5900" max="6149" width="9.125" style="2"/>
    <col min="6150" max="6150" width="8.75" style="2" customWidth="1"/>
    <col min="6151" max="6151" width="26.25" style="2" customWidth="1"/>
    <col min="6152" max="6152" width="15.75" style="2" customWidth="1"/>
    <col min="6153" max="6154" width="16.75" style="2" customWidth="1"/>
    <col min="6155" max="6155" width="14.875" style="2" customWidth="1"/>
    <col min="6156" max="6405" width="9.125" style="2"/>
    <col min="6406" max="6406" width="8.75" style="2" customWidth="1"/>
    <col min="6407" max="6407" width="26.25" style="2" customWidth="1"/>
    <col min="6408" max="6408" width="15.75" style="2" customWidth="1"/>
    <col min="6409" max="6410" width="16.75" style="2" customWidth="1"/>
    <col min="6411" max="6411" width="14.875" style="2" customWidth="1"/>
    <col min="6412" max="6661" width="9.125" style="2"/>
    <col min="6662" max="6662" width="8.75" style="2" customWidth="1"/>
    <col min="6663" max="6663" width="26.25" style="2" customWidth="1"/>
    <col min="6664" max="6664" width="15.75" style="2" customWidth="1"/>
    <col min="6665" max="6666" width="16.75" style="2" customWidth="1"/>
    <col min="6667" max="6667" width="14.875" style="2" customWidth="1"/>
    <col min="6668" max="6917" width="9.125" style="2"/>
    <col min="6918" max="6918" width="8.75" style="2" customWidth="1"/>
    <col min="6919" max="6919" width="26.25" style="2" customWidth="1"/>
    <col min="6920" max="6920" width="15.75" style="2" customWidth="1"/>
    <col min="6921" max="6922" width="16.75" style="2" customWidth="1"/>
    <col min="6923" max="6923" width="14.875" style="2" customWidth="1"/>
    <col min="6924" max="7173" width="9.125" style="2"/>
    <col min="7174" max="7174" width="8.75" style="2" customWidth="1"/>
    <col min="7175" max="7175" width="26.25" style="2" customWidth="1"/>
    <col min="7176" max="7176" width="15.75" style="2" customWidth="1"/>
    <col min="7177" max="7178" width="16.75" style="2" customWidth="1"/>
    <col min="7179" max="7179" width="14.875" style="2" customWidth="1"/>
    <col min="7180" max="7429" width="9.125" style="2"/>
    <col min="7430" max="7430" width="8.75" style="2" customWidth="1"/>
    <col min="7431" max="7431" width="26.25" style="2" customWidth="1"/>
    <col min="7432" max="7432" width="15.75" style="2" customWidth="1"/>
    <col min="7433" max="7434" width="16.75" style="2" customWidth="1"/>
    <col min="7435" max="7435" width="14.875" style="2" customWidth="1"/>
    <col min="7436" max="7685" width="9.125" style="2"/>
    <col min="7686" max="7686" width="8.75" style="2" customWidth="1"/>
    <col min="7687" max="7687" width="26.25" style="2" customWidth="1"/>
    <col min="7688" max="7688" width="15.75" style="2" customWidth="1"/>
    <col min="7689" max="7690" width="16.75" style="2" customWidth="1"/>
    <col min="7691" max="7691" width="14.875" style="2" customWidth="1"/>
    <col min="7692" max="7941" width="9.125" style="2"/>
    <col min="7942" max="7942" width="8.75" style="2" customWidth="1"/>
    <col min="7943" max="7943" width="26.25" style="2" customWidth="1"/>
    <col min="7944" max="7944" width="15.75" style="2" customWidth="1"/>
    <col min="7945" max="7946" width="16.75" style="2" customWidth="1"/>
    <col min="7947" max="7947" width="14.875" style="2" customWidth="1"/>
    <col min="7948" max="8197" width="9.125" style="2"/>
    <col min="8198" max="8198" width="8.75" style="2" customWidth="1"/>
    <col min="8199" max="8199" width="26.25" style="2" customWidth="1"/>
    <col min="8200" max="8200" width="15.75" style="2" customWidth="1"/>
    <col min="8201" max="8202" width="16.75" style="2" customWidth="1"/>
    <col min="8203" max="8203" width="14.875" style="2" customWidth="1"/>
    <col min="8204" max="8453" width="9.125" style="2"/>
    <col min="8454" max="8454" width="8.75" style="2" customWidth="1"/>
    <col min="8455" max="8455" width="26.25" style="2" customWidth="1"/>
    <col min="8456" max="8456" width="15.75" style="2" customWidth="1"/>
    <col min="8457" max="8458" width="16.75" style="2" customWidth="1"/>
    <col min="8459" max="8459" width="14.875" style="2" customWidth="1"/>
    <col min="8460" max="8709" width="9.125" style="2"/>
    <col min="8710" max="8710" width="8.75" style="2" customWidth="1"/>
    <col min="8711" max="8711" width="26.25" style="2" customWidth="1"/>
    <col min="8712" max="8712" width="15.75" style="2" customWidth="1"/>
    <col min="8713" max="8714" width="16.75" style="2" customWidth="1"/>
    <col min="8715" max="8715" width="14.875" style="2" customWidth="1"/>
    <col min="8716" max="8965" width="9.125" style="2"/>
    <col min="8966" max="8966" width="8.75" style="2" customWidth="1"/>
    <col min="8967" max="8967" width="26.25" style="2" customWidth="1"/>
    <col min="8968" max="8968" width="15.75" style="2" customWidth="1"/>
    <col min="8969" max="8970" width="16.75" style="2" customWidth="1"/>
    <col min="8971" max="8971" width="14.875" style="2" customWidth="1"/>
    <col min="8972" max="9221" width="9.125" style="2"/>
    <col min="9222" max="9222" width="8.75" style="2" customWidth="1"/>
    <col min="9223" max="9223" width="26.25" style="2" customWidth="1"/>
    <col min="9224" max="9224" width="15.75" style="2" customWidth="1"/>
    <col min="9225" max="9226" width="16.75" style="2" customWidth="1"/>
    <col min="9227" max="9227" width="14.875" style="2" customWidth="1"/>
    <col min="9228" max="9477" width="9.125" style="2"/>
    <col min="9478" max="9478" width="8.75" style="2" customWidth="1"/>
    <col min="9479" max="9479" width="26.25" style="2" customWidth="1"/>
    <col min="9480" max="9480" width="15.75" style="2" customWidth="1"/>
    <col min="9481" max="9482" width="16.75" style="2" customWidth="1"/>
    <col min="9483" max="9483" width="14.875" style="2" customWidth="1"/>
    <col min="9484" max="9733" width="9.125" style="2"/>
    <col min="9734" max="9734" width="8.75" style="2" customWidth="1"/>
    <col min="9735" max="9735" width="26.25" style="2" customWidth="1"/>
    <col min="9736" max="9736" width="15.75" style="2" customWidth="1"/>
    <col min="9737" max="9738" width="16.75" style="2" customWidth="1"/>
    <col min="9739" max="9739" width="14.875" style="2" customWidth="1"/>
    <col min="9740" max="9989" width="9.125" style="2"/>
    <col min="9990" max="9990" width="8.75" style="2" customWidth="1"/>
    <col min="9991" max="9991" width="26.25" style="2" customWidth="1"/>
    <col min="9992" max="9992" width="15.75" style="2" customWidth="1"/>
    <col min="9993" max="9994" width="16.75" style="2" customWidth="1"/>
    <col min="9995" max="9995" width="14.875" style="2" customWidth="1"/>
    <col min="9996" max="10245" width="9.125" style="2"/>
    <col min="10246" max="10246" width="8.75" style="2" customWidth="1"/>
    <col min="10247" max="10247" width="26.25" style="2" customWidth="1"/>
    <col min="10248" max="10248" width="15.75" style="2" customWidth="1"/>
    <col min="10249" max="10250" width="16.75" style="2" customWidth="1"/>
    <col min="10251" max="10251" width="14.875" style="2" customWidth="1"/>
    <col min="10252" max="10501" width="9.125" style="2"/>
    <col min="10502" max="10502" width="8.75" style="2" customWidth="1"/>
    <col min="10503" max="10503" width="26.25" style="2" customWidth="1"/>
    <col min="10504" max="10504" width="15.75" style="2" customWidth="1"/>
    <col min="10505" max="10506" width="16.75" style="2" customWidth="1"/>
    <col min="10507" max="10507" width="14.875" style="2" customWidth="1"/>
    <col min="10508" max="10757" width="9.125" style="2"/>
    <col min="10758" max="10758" width="8.75" style="2" customWidth="1"/>
    <col min="10759" max="10759" width="26.25" style="2" customWidth="1"/>
    <col min="10760" max="10760" width="15.75" style="2" customWidth="1"/>
    <col min="10761" max="10762" width="16.75" style="2" customWidth="1"/>
    <col min="10763" max="10763" width="14.875" style="2" customWidth="1"/>
    <col min="10764" max="11013" width="9.125" style="2"/>
    <col min="11014" max="11014" width="8.75" style="2" customWidth="1"/>
    <col min="11015" max="11015" width="26.25" style="2" customWidth="1"/>
    <col min="11016" max="11016" width="15.75" style="2" customWidth="1"/>
    <col min="11017" max="11018" width="16.75" style="2" customWidth="1"/>
    <col min="11019" max="11019" width="14.875" style="2" customWidth="1"/>
    <col min="11020" max="11269" width="9.125" style="2"/>
    <col min="11270" max="11270" width="8.75" style="2" customWidth="1"/>
    <col min="11271" max="11271" width="26.25" style="2" customWidth="1"/>
    <col min="11272" max="11272" width="15.75" style="2" customWidth="1"/>
    <col min="11273" max="11274" width="16.75" style="2" customWidth="1"/>
    <col min="11275" max="11275" width="14.875" style="2" customWidth="1"/>
    <col min="11276" max="11525" width="9.125" style="2"/>
    <col min="11526" max="11526" width="8.75" style="2" customWidth="1"/>
    <col min="11527" max="11527" width="26.25" style="2" customWidth="1"/>
    <col min="11528" max="11528" width="15.75" style="2" customWidth="1"/>
    <col min="11529" max="11530" width="16.75" style="2" customWidth="1"/>
    <col min="11531" max="11531" width="14.875" style="2" customWidth="1"/>
    <col min="11532" max="11781" width="9.125" style="2"/>
    <col min="11782" max="11782" width="8.75" style="2" customWidth="1"/>
    <col min="11783" max="11783" width="26.25" style="2" customWidth="1"/>
    <col min="11784" max="11784" width="15.75" style="2" customWidth="1"/>
    <col min="11785" max="11786" width="16.75" style="2" customWidth="1"/>
    <col min="11787" max="11787" width="14.875" style="2" customWidth="1"/>
    <col min="11788" max="12037" width="9.125" style="2"/>
    <col min="12038" max="12038" width="8.75" style="2" customWidth="1"/>
    <col min="12039" max="12039" width="26.25" style="2" customWidth="1"/>
    <col min="12040" max="12040" width="15.75" style="2" customWidth="1"/>
    <col min="12041" max="12042" width="16.75" style="2" customWidth="1"/>
    <col min="12043" max="12043" width="14.875" style="2" customWidth="1"/>
    <col min="12044" max="12293" width="9.125" style="2"/>
    <col min="12294" max="12294" width="8.75" style="2" customWidth="1"/>
    <col min="12295" max="12295" width="26.25" style="2" customWidth="1"/>
    <col min="12296" max="12296" width="15.75" style="2" customWidth="1"/>
    <col min="12297" max="12298" width="16.75" style="2" customWidth="1"/>
    <col min="12299" max="12299" width="14.875" style="2" customWidth="1"/>
    <col min="12300" max="12549" width="9.125" style="2"/>
    <col min="12550" max="12550" width="8.75" style="2" customWidth="1"/>
    <col min="12551" max="12551" width="26.25" style="2" customWidth="1"/>
    <col min="12552" max="12552" width="15.75" style="2" customWidth="1"/>
    <col min="12553" max="12554" width="16.75" style="2" customWidth="1"/>
    <col min="12555" max="12555" width="14.875" style="2" customWidth="1"/>
    <col min="12556" max="12805" width="9.125" style="2"/>
    <col min="12806" max="12806" width="8.75" style="2" customWidth="1"/>
    <col min="12807" max="12807" width="26.25" style="2" customWidth="1"/>
    <col min="12808" max="12808" width="15.75" style="2" customWidth="1"/>
    <col min="12809" max="12810" width="16.75" style="2" customWidth="1"/>
    <col min="12811" max="12811" width="14.875" style="2" customWidth="1"/>
    <col min="12812" max="13061" width="9.125" style="2"/>
    <col min="13062" max="13062" width="8.75" style="2" customWidth="1"/>
    <col min="13063" max="13063" width="26.25" style="2" customWidth="1"/>
    <col min="13064" max="13064" width="15.75" style="2" customWidth="1"/>
    <col min="13065" max="13066" width="16.75" style="2" customWidth="1"/>
    <col min="13067" max="13067" width="14.875" style="2" customWidth="1"/>
    <col min="13068" max="13317" width="9.125" style="2"/>
    <col min="13318" max="13318" width="8.75" style="2" customWidth="1"/>
    <col min="13319" max="13319" width="26.25" style="2" customWidth="1"/>
    <col min="13320" max="13320" width="15.75" style="2" customWidth="1"/>
    <col min="13321" max="13322" width="16.75" style="2" customWidth="1"/>
    <col min="13323" max="13323" width="14.875" style="2" customWidth="1"/>
    <col min="13324" max="13573" width="9.125" style="2"/>
    <col min="13574" max="13574" width="8.75" style="2" customWidth="1"/>
    <col min="13575" max="13575" width="26.25" style="2" customWidth="1"/>
    <col min="13576" max="13576" width="15.75" style="2" customWidth="1"/>
    <col min="13577" max="13578" width="16.75" style="2" customWidth="1"/>
    <col min="13579" max="13579" width="14.875" style="2" customWidth="1"/>
    <col min="13580" max="13829" width="9.125" style="2"/>
    <col min="13830" max="13830" width="8.75" style="2" customWidth="1"/>
    <col min="13831" max="13831" width="26.25" style="2" customWidth="1"/>
    <col min="13832" max="13832" width="15.75" style="2" customWidth="1"/>
    <col min="13833" max="13834" width="16.75" style="2" customWidth="1"/>
    <col min="13835" max="13835" width="14.875" style="2" customWidth="1"/>
    <col min="13836" max="14085" width="9.125" style="2"/>
    <col min="14086" max="14086" width="8.75" style="2" customWidth="1"/>
    <col min="14087" max="14087" width="26.25" style="2" customWidth="1"/>
    <col min="14088" max="14088" width="15.75" style="2" customWidth="1"/>
    <col min="14089" max="14090" width="16.75" style="2" customWidth="1"/>
    <col min="14091" max="14091" width="14.875" style="2" customWidth="1"/>
    <col min="14092" max="14341" width="9.125" style="2"/>
    <col min="14342" max="14342" width="8.75" style="2" customWidth="1"/>
    <col min="14343" max="14343" width="26.25" style="2" customWidth="1"/>
    <col min="14344" max="14344" width="15.75" style="2" customWidth="1"/>
    <col min="14345" max="14346" width="16.75" style="2" customWidth="1"/>
    <col min="14347" max="14347" width="14.875" style="2" customWidth="1"/>
    <col min="14348" max="14597" width="9.125" style="2"/>
    <col min="14598" max="14598" width="8.75" style="2" customWidth="1"/>
    <col min="14599" max="14599" width="26.25" style="2" customWidth="1"/>
    <col min="14600" max="14600" width="15.75" style="2" customWidth="1"/>
    <col min="14601" max="14602" width="16.75" style="2" customWidth="1"/>
    <col min="14603" max="14603" width="14.875" style="2" customWidth="1"/>
    <col min="14604" max="14853" width="9.125" style="2"/>
    <col min="14854" max="14854" width="8.75" style="2" customWidth="1"/>
    <col min="14855" max="14855" width="26.25" style="2" customWidth="1"/>
    <col min="14856" max="14856" width="15.75" style="2" customWidth="1"/>
    <col min="14857" max="14858" width="16.75" style="2" customWidth="1"/>
    <col min="14859" max="14859" width="14.875" style="2" customWidth="1"/>
    <col min="14860" max="15109" width="9.125" style="2"/>
    <col min="15110" max="15110" width="8.75" style="2" customWidth="1"/>
    <col min="15111" max="15111" width="26.25" style="2" customWidth="1"/>
    <col min="15112" max="15112" width="15.75" style="2" customWidth="1"/>
    <col min="15113" max="15114" width="16.75" style="2" customWidth="1"/>
    <col min="15115" max="15115" width="14.875" style="2" customWidth="1"/>
    <col min="15116" max="15365" width="9.125" style="2"/>
    <col min="15366" max="15366" width="8.75" style="2" customWidth="1"/>
    <col min="15367" max="15367" width="26.25" style="2" customWidth="1"/>
    <col min="15368" max="15368" width="15.75" style="2" customWidth="1"/>
    <col min="15369" max="15370" width="16.75" style="2" customWidth="1"/>
    <col min="15371" max="15371" width="14.875" style="2" customWidth="1"/>
    <col min="15372" max="15621" width="9.125" style="2"/>
    <col min="15622" max="15622" width="8.75" style="2" customWidth="1"/>
    <col min="15623" max="15623" width="26.25" style="2" customWidth="1"/>
    <col min="15624" max="15624" width="15.75" style="2" customWidth="1"/>
    <col min="15625" max="15626" width="16.75" style="2" customWidth="1"/>
    <col min="15627" max="15627" width="14.875" style="2" customWidth="1"/>
    <col min="15628" max="15877" width="9.125" style="2"/>
    <col min="15878" max="15878" width="8.75" style="2" customWidth="1"/>
    <col min="15879" max="15879" width="26.25" style="2" customWidth="1"/>
    <col min="15880" max="15880" width="15.75" style="2" customWidth="1"/>
    <col min="15881" max="15882" width="16.75" style="2" customWidth="1"/>
    <col min="15883" max="15883" width="14.875" style="2" customWidth="1"/>
    <col min="15884" max="16133" width="9.125" style="2"/>
    <col min="16134" max="16134" width="8.75" style="2" customWidth="1"/>
    <col min="16135" max="16135" width="26.25" style="2" customWidth="1"/>
    <col min="16136" max="16136" width="15.75" style="2" customWidth="1"/>
    <col min="16137" max="16138" width="16.75" style="2" customWidth="1"/>
    <col min="16139" max="16139" width="14.875" style="2" customWidth="1"/>
    <col min="16140" max="16384" width="9.125" style="2"/>
  </cols>
  <sheetData>
    <row r="1" spans="1:16" ht="15.75" customHeight="1" x14ac:dyDescent="0.2">
      <c r="A1" s="186"/>
      <c r="B1" s="186"/>
      <c r="C1" s="186"/>
      <c r="D1" s="186"/>
      <c r="H1" s="391" t="s">
        <v>489</v>
      </c>
      <c r="I1" s="391"/>
      <c r="J1" s="391"/>
      <c r="K1" s="391"/>
    </row>
    <row r="2" spans="1:16" x14ac:dyDescent="0.2">
      <c r="A2" s="392" t="s">
        <v>64</v>
      </c>
      <c r="B2" s="392"/>
      <c r="C2" s="392"/>
      <c r="D2" s="392"/>
      <c r="E2" s="392"/>
      <c r="F2" s="392"/>
      <c r="G2" s="392"/>
      <c r="H2" s="392"/>
      <c r="I2" s="392"/>
      <c r="J2" s="392"/>
      <c r="K2" s="392"/>
    </row>
    <row r="3" spans="1:16" ht="17.25" customHeight="1" x14ac:dyDescent="0.2">
      <c r="A3" s="372" t="s">
        <v>454</v>
      </c>
      <c r="B3" s="372"/>
      <c r="C3" s="372"/>
      <c r="D3" s="372"/>
      <c r="E3" s="372"/>
      <c r="F3" s="372"/>
      <c r="G3" s="372"/>
      <c r="H3" s="372"/>
      <c r="I3" s="372"/>
      <c r="J3" s="372"/>
      <c r="K3" s="372"/>
    </row>
    <row r="4" spans="1:16" ht="18" customHeight="1" x14ac:dyDescent="0.2">
      <c r="A4" s="393" t="str">
        <f>'B06- Bão lũ'!A4:H4</f>
        <v>(Kèm theo Nghị quyết số:          /NQ-HĐND, ngày        /3/2023 của HĐND huyện Mường Tè</v>
      </c>
      <c r="B4" s="394"/>
      <c r="C4" s="394"/>
      <c r="D4" s="394"/>
      <c r="E4" s="394"/>
      <c r="F4" s="394"/>
      <c r="G4" s="394"/>
      <c r="H4" s="394"/>
      <c r="I4" s="394"/>
      <c r="J4" s="394"/>
      <c r="K4" s="394"/>
    </row>
    <row r="5" spans="1:16" ht="15" customHeight="1" x14ac:dyDescent="0.2">
      <c r="A5" s="186"/>
      <c r="B5" s="186"/>
      <c r="C5" s="186"/>
      <c r="D5" s="186"/>
      <c r="E5" s="395" t="s">
        <v>76</v>
      </c>
      <c r="F5" s="395"/>
      <c r="G5" s="395"/>
      <c r="H5" s="395"/>
      <c r="I5" s="395"/>
      <c r="J5" s="395"/>
      <c r="K5" s="395"/>
    </row>
    <row r="6" spans="1:16" s="57" customFormat="1" ht="17.25" customHeight="1" x14ac:dyDescent="0.2">
      <c r="A6" s="396" t="s">
        <v>0</v>
      </c>
      <c r="B6" s="396" t="s">
        <v>1</v>
      </c>
      <c r="C6" s="396" t="s">
        <v>19</v>
      </c>
      <c r="D6" s="396" t="s">
        <v>21</v>
      </c>
      <c r="E6" s="397" t="s">
        <v>14</v>
      </c>
      <c r="F6" s="398" t="s">
        <v>34</v>
      </c>
      <c r="G6" s="398"/>
      <c r="H6" s="398"/>
      <c r="I6" s="398"/>
      <c r="J6" s="398"/>
      <c r="K6" s="396" t="s">
        <v>2</v>
      </c>
      <c r="L6" s="191"/>
      <c r="M6" s="187"/>
      <c r="N6" s="187"/>
      <c r="O6" s="187"/>
      <c r="P6" s="187"/>
    </row>
    <row r="7" spans="1:16" s="57" customFormat="1" ht="30" hidden="1" customHeight="1" x14ac:dyDescent="0.2">
      <c r="A7" s="396"/>
      <c r="B7" s="396"/>
      <c r="C7" s="396"/>
      <c r="D7" s="396"/>
      <c r="E7" s="397"/>
      <c r="F7" s="398" t="s">
        <v>17</v>
      </c>
      <c r="G7" s="398"/>
      <c r="H7" s="398"/>
      <c r="I7" s="398"/>
      <c r="J7" s="398"/>
      <c r="K7" s="396"/>
      <c r="L7" s="191"/>
      <c r="M7" s="187"/>
      <c r="N7" s="187"/>
      <c r="O7" s="187"/>
      <c r="P7" s="187"/>
    </row>
    <row r="8" spans="1:16" s="57" customFormat="1" ht="63.75" customHeight="1" x14ac:dyDescent="0.2">
      <c r="A8" s="396"/>
      <c r="B8" s="396"/>
      <c r="C8" s="396"/>
      <c r="D8" s="396"/>
      <c r="E8" s="397"/>
      <c r="F8" s="189" t="s">
        <v>434</v>
      </c>
      <c r="G8" s="190" t="s">
        <v>57</v>
      </c>
      <c r="H8" s="190" t="s">
        <v>435</v>
      </c>
      <c r="I8" s="189" t="s">
        <v>436</v>
      </c>
      <c r="J8" s="189" t="s">
        <v>61</v>
      </c>
      <c r="K8" s="396"/>
      <c r="L8" s="191" t="s">
        <v>29</v>
      </c>
      <c r="M8" s="191" t="s">
        <v>30</v>
      </c>
      <c r="N8" s="187" t="s">
        <v>31</v>
      </c>
      <c r="O8" s="187"/>
      <c r="P8" s="187"/>
    </row>
    <row r="9" spans="1:16" s="57" customFormat="1" ht="18.75" customHeight="1" x14ac:dyDescent="0.2">
      <c r="A9" s="188" t="s">
        <v>3</v>
      </c>
      <c r="B9" s="188" t="s">
        <v>4</v>
      </c>
      <c r="C9" s="188" t="s">
        <v>20</v>
      </c>
      <c r="D9" s="188" t="s">
        <v>33</v>
      </c>
      <c r="E9" s="189" t="s">
        <v>437</v>
      </c>
      <c r="F9" s="189">
        <v>2</v>
      </c>
      <c r="G9" s="189">
        <v>3</v>
      </c>
      <c r="H9" s="189">
        <v>4</v>
      </c>
      <c r="I9" s="189">
        <v>2</v>
      </c>
      <c r="J9" s="189">
        <v>3</v>
      </c>
      <c r="K9" s="188">
        <v>4</v>
      </c>
      <c r="L9" s="191" t="s">
        <v>25</v>
      </c>
      <c r="M9" s="191">
        <f>'[1]Bieu 62 (2)'!$R$171</f>
        <v>1147100000</v>
      </c>
      <c r="N9" s="191">
        <f>M9-G10</f>
        <v>1147100000</v>
      </c>
      <c r="O9" s="187"/>
      <c r="P9" s="187"/>
    </row>
    <row r="10" spans="1:16" s="298" customFormat="1" ht="24.75" customHeight="1" x14ac:dyDescent="0.2">
      <c r="A10" s="188"/>
      <c r="B10" s="188" t="s">
        <v>18</v>
      </c>
      <c r="C10" s="188"/>
      <c r="D10" s="189" t="e">
        <f>D11+#REF!+#REF!+#REF!+#REF!+#REF!+D34</f>
        <v>#REF!</v>
      </c>
      <c r="E10" s="289">
        <f t="shared" ref="E10:J10" si="0">E11+E34</f>
        <v>1560.4369999999999</v>
      </c>
      <c r="F10" s="289">
        <f t="shared" si="0"/>
        <v>0</v>
      </c>
      <c r="G10" s="289">
        <f t="shared" si="0"/>
        <v>0</v>
      </c>
      <c r="H10" s="289">
        <f t="shared" si="0"/>
        <v>501</v>
      </c>
      <c r="I10" s="289">
        <f t="shared" si="0"/>
        <v>566</v>
      </c>
      <c r="J10" s="289">
        <f t="shared" si="0"/>
        <v>1059.4369999999999</v>
      </c>
      <c r="K10" s="188"/>
      <c r="L10" s="191" t="s">
        <v>26</v>
      </c>
      <c r="M10" s="191">
        <f>'[1]Bieu 62 (2)'!$R$887+'[1]Bieu 62 (2)'!$R$888+'[1]Bieu 62 (2)'!$R$889</f>
        <v>2746762000</v>
      </c>
      <c r="N10" s="191">
        <f>M10-H10</f>
        <v>2746761499</v>
      </c>
      <c r="O10" s="191">
        <f>F10+I10+J10</f>
        <v>1625.4369999999999</v>
      </c>
      <c r="P10" s="191">
        <f>E10-J10</f>
        <v>501</v>
      </c>
    </row>
    <row r="11" spans="1:16" s="57" customFormat="1" ht="19.5" customHeight="1" x14ac:dyDescent="0.2">
      <c r="A11" s="188" t="s">
        <v>12</v>
      </c>
      <c r="B11" s="18" t="s">
        <v>24</v>
      </c>
      <c r="C11" s="188"/>
      <c r="D11" s="189" t="e">
        <f>D12+#REF!+#REF!+#REF!+#REF!+#REF!+D31+#REF!+#REF!+#REF!+#REF!+#REF!+#REF!+#REF!+#REF!</f>
        <v>#REF!</v>
      </c>
      <c r="E11" s="289">
        <f>E12+E31</f>
        <v>1285.6599999999999</v>
      </c>
      <c r="F11" s="289">
        <f>F12+F31</f>
        <v>0</v>
      </c>
      <c r="G11" s="289">
        <f>G12+G31</f>
        <v>0</v>
      </c>
      <c r="H11" s="289">
        <f>H12+H31</f>
        <v>501</v>
      </c>
      <c r="I11" s="289">
        <f>I12+I17+I31</f>
        <v>566</v>
      </c>
      <c r="J11" s="289">
        <f>J12+J17+J31</f>
        <v>784.66</v>
      </c>
      <c r="K11" s="188"/>
      <c r="L11" s="191" t="s">
        <v>27</v>
      </c>
      <c r="M11" s="191">
        <v>513030165</v>
      </c>
      <c r="N11" s="191">
        <f>M11-F10</f>
        <v>513030165</v>
      </c>
      <c r="O11" s="187"/>
      <c r="P11" s="187"/>
    </row>
    <row r="12" spans="1:16" s="295" customFormat="1" ht="18" customHeight="1" x14ac:dyDescent="0.2">
      <c r="A12" s="188">
        <v>1</v>
      </c>
      <c r="B12" s="18" t="s">
        <v>439</v>
      </c>
      <c r="C12" s="188"/>
      <c r="D12" s="189">
        <f>D13</f>
        <v>61335000</v>
      </c>
      <c r="E12" s="289">
        <f>F12+I12+J12</f>
        <v>501</v>
      </c>
      <c r="F12" s="289">
        <f t="shared" ref="F12:H12" si="1">SUM(F13:F16)</f>
        <v>0</v>
      </c>
      <c r="G12" s="289">
        <f t="shared" si="1"/>
        <v>0</v>
      </c>
      <c r="H12" s="289">
        <f t="shared" si="1"/>
        <v>501</v>
      </c>
      <c r="I12" s="289">
        <f>SUM(I13:I16)</f>
        <v>501</v>
      </c>
      <c r="J12" s="289">
        <f>SUM(J13:J16)</f>
        <v>0</v>
      </c>
      <c r="K12" s="20" t="s">
        <v>438</v>
      </c>
      <c r="L12" s="191" t="s">
        <v>23</v>
      </c>
      <c r="M12" s="191">
        <f>5620116000-100000000</f>
        <v>5520116000</v>
      </c>
      <c r="N12" s="296">
        <f>M12-J10</f>
        <v>5520114940.5629997</v>
      </c>
    </row>
    <row r="13" spans="1:16" ht="18.75" customHeight="1" x14ac:dyDescent="0.2">
      <c r="A13" s="290" t="s">
        <v>13</v>
      </c>
      <c r="B13" s="291" t="s">
        <v>430</v>
      </c>
      <c r="C13" s="290" t="s">
        <v>22</v>
      </c>
      <c r="D13" s="292">
        <v>61335000</v>
      </c>
      <c r="E13" s="293">
        <f>F13+I13+J13</f>
        <v>373</v>
      </c>
      <c r="F13" s="293"/>
      <c r="G13" s="293"/>
      <c r="H13" s="293">
        <v>373</v>
      </c>
      <c r="I13" s="293">
        <f t="shared" ref="I13:I16" si="2">G13+H13</f>
        <v>373</v>
      </c>
      <c r="J13" s="293"/>
      <c r="K13" s="21"/>
      <c r="L13" s="1" t="s">
        <v>18</v>
      </c>
      <c r="M13" s="1">
        <f>SUM(M9:M12)</f>
        <v>9927008165</v>
      </c>
      <c r="N13" s="1">
        <f>SUM(N9:N12)</f>
        <v>9927006604.5629997</v>
      </c>
    </row>
    <row r="14" spans="1:16" ht="18" customHeight="1" x14ac:dyDescent="0.2">
      <c r="A14" s="290" t="s">
        <v>13</v>
      </c>
      <c r="B14" s="291" t="s">
        <v>431</v>
      </c>
      <c r="C14" s="290"/>
      <c r="D14" s="292"/>
      <c r="E14" s="293">
        <f t="shared" ref="E14:E17" si="3">F14+I14+J14</f>
        <v>38</v>
      </c>
      <c r="F14" s="293"/>
      <c r="G14" s="293"/>
      <c r="H14" s="293">
        <v>38</v>
      </c>
      <c r="I14" s="293">
        <f t="shared" si="2"/>
        <v>38</v>
      </c>
      <c r="J14" s="293"/>
      <c r="K14" s="21"/>
      <c r="M14" s="1"/>
      <c r="N14" s="1"/>
    </row>
    <row r="15" spans="1:16" ht="17.25" customHeight="1" x14ac:dyDescent="0.2">
      <c r="A15" s="290" t="s">
        <v>13</v>
      </c>
      <c r="B15" s="291" t="s">
        <v>26</v>
      </c>
      <c r="C15" s="290"/>
      <c r="D15" s="292"/>
      <c r="E15" s="293">
        <f t="shared" si="3"/>
        <v>60</v>
      </c>
      <c r="F15" s="293"/>
      <c r="G15" s="293"/>
      <c r="H15" s="293">
        <v>60</v>
      </c>
      <c r="I15" s="293">
        <f t="shared" si="2"/>
        <v>60</v>
      </c>
      <c r="J15" s="293"/>
      <c r="K15" s="21"/>
      <c r="M15" s="1"/>
      <c r="N15" s="1"/>
    </row>
    <row r="16" spans="1:16" ht="18.75" customHeight="1" x14ac:dyDescent="0.2">
      <c r="A16" s="290" t="s">
        <v>13</v>
      </c>
      <c r="B16" s="291" t="s">
        <v>432</v>
      </c>
      <c r="C16" s="290"/>
      <c r="D16" s="292"/>
      <c r="E16" s="293">
        <f t="shared" si="3"/>
        <v>30</v>
      </c>
      <c r="F16" s="293"/>
      <c r="G16" s="293"/>
      <c r="H16" s="293">
        <v>30</v>
      </c>
      <c r="I16" s="293">
        <f t="shared" si="2"/>
        <v>30</v>
      </c>
      <c r="J16" s="293"/>
      <c r="K16" s="21"/>
      <c r="M16" s="1"/>
      <c r="N16" s="1"/>
    </row>
    <row r="17" spans="1:14" s="295" customFormat="1" ht="20.25" customHeight="1" x14ac:dyDescent="0.2">
      <c r="A17" s="188">
        <v>2</v>
      </c>
      <c r="B17" s="18" t="s">
        <v>440</v>
      </c>
      <c r="C17" s="188"/>
      <c r="D17" s="189"/>
      <c r="E17" s="289">
        <f t="shared" si="3"/>
        <v>65</v>
      </c>
      <c r="F17" s="289"/>
      <c r="G17" s="289"/>
      <c r="H17" s="289"/>
      <c r="I17" s="289">
        <f>SUM(I18:I30)</f>
        <v>65</v>
      </c>
      <c r="J17" s="289"/>
      <c r="K17" s="294"/>
      <c r="L17" s="191"/>
      <c r="M17" s="191"/>
      <c r="N17" s="191"/>
    </row>
    <row r="18" spans="1:14" x14ac:dyDescent="0.2">
      <c r="A18" s="290"/>
      <c r="B18" s="291" t="s">
        <v>441</v>
      </c>
      <c r="C18" s="290"/>
      <c r="D18" s="292"/>
      <c r="E18" s="293"/>
      <c r="F18" s="293"/>
      <c r="G18" s="293"/>
      <c r="H18" s="293"/>
      <c r="I18" s="293">
        <v>5</v>
      </c>
      <c r="J18" s="293"/>
      <c r="K18" s="21"/>
      <c r="M18" s="1"/>
      <c r="N18" s="1"/>
    </row>
    <row r="19" spans="1:14" x14ac:dyDescent="0.2">
      <c r="A19" s="290"/>
      <c r="B19" s="291" t="s">
        <v>442</v>
      </c>
      <c r="C19" s="290"/>
      <c r="D19" s="292"/>
      <c r="E19" s="293"/>
      <c r="F19" s="293"/>
      <c r="G19" s="293"/>
      <c r="H19" s="293"/>
      <c r="I19" s="293">
        <v>5</v>
      </c>
      <c r="J19" s="293"/>
      <c r="K19" s="21"/>
      <c r="M19" s="1"/>
      <c r="N19" s="1"/>
    </row>
    <row r="20" spans="1:14" x14ac:dyDescent="0.2">
      <c r="A20" s="290"/>
      <c r="B20" s="291" t="s">
        <v>443</v>
      </c>
      <c r="C20" s="290"/>
      <c r="D20" s="292"/>
      <c r="E20" s="293"/>
      <c r="F20" s="293"/>
      <c r="G20" s="293"/>
      <c r="H20" s="293"/>
      <c r="I20" s="293">
        <v>5</v>
      </c>
      <c r="J20" s="293"/>
      <c r="K20" s="21"/>
      <c r="M20" s="1"/>
      <c r="N20" s="1"/>
    </row>
    <row r="21" spans="1:14" x14ac:dyDescent="0.2">
      <c r="A21" s="290"/>
      <c r="B21" s="291" t="s">
        <v>444</v>
      </c>
      <c r="C21" s="290"/>
      <c r="D21" s="292"/>
      <c r="E21" s="293"/>
      <c r="F21" s="293"/>
      <c r="G21" s="293"/>
      <c r="H21" s="293"/>
      <c r="I21" s="293">
        <v>5</v>
      </c>
      <c r="J21" s="293"/>
      <c r="K21" s="21"/>
      <c r="M21" s="1"/>
      <c r="N21" s="1"/>
    </row>
    <row r="22" spans="1:14" x14ac:dyDescent="0.2">
      <c r="A22" s="290"/>
      <c r="B22" s="291" t="s">
        <v>445</v>
      </c>
      <c r="C22" s="290"/>
      <c r="D22" s="292"/>
      <c r="E22" s="293"/>
      <c r="F22" s="293"/>
      <c r="G22" s="293"/>
      <c r="H22" s="293"/>
      <c r="I22" s="293">
        <v>5</v>
      </c>
      <c r="J22" s="293"/>
      <c r="K22" s="21"/>
      <c r="M22" s="1"/>
      <c r="N22" s="1"/>
    </row>
    <row r="23" spans="1:14" x14ac:dyDescent="0.2">
      <c r="A23" s="290"/>
      <c r="B23" s="291" t="s">
        <v>446</v>
      </c>
      <c r="C23" s="290"/>
      <c r="D23" s="292"/>
      <c r="E23" s="293"/>
      <c r="F23" s="293"/>
      <c r="G23" s="293"/>
      <c r="H23" s="293"/>
      <c r="I23" s="293">
        <v>5</v>
      </c>
      <c r="J23" s="293"/>
      <c r="K23" s="21"/>
      <c r="M23" s="1"/>
      <c r="N23" s="1"/>
    </row>
    <row r="24" spans="1:14" x14ac:dyDescent="0.2">
      <c r="A24" s="290"/>
      <c r="B24" s="291" t="s">
        <v>447</v>
      </c>
      <c r="C24" s="290"/>
      <c r="D24" s="292"/>
      <c r="E24" s="293"/>
      <c r="F24" s="293"/>
      <c r="G24" s="293"/>
      <c r="H24" s="293"/>
      <c r="I24" s="293">
        <v>5</v>
      </c>
      <c r="J24" s="293"/>
      <c r="K24" s="21"/>
      <c r="M24" s="1"/>
      <c r="N24" s="1"/>
    </row>
    <row r="25" spans="1:14" x14ac:dyDescent="0.2">
      <c r="A25" s="290"/>
      <c r="B25" s="291" t="s">
        <v>448</v>
      </c>
      <c r="C25" s="290"/>
      <c r="D25" s="292"/>
      <c r="E25" s="293"/>
      <c r="F25" s="293"/>
      <c r="G25" s="293"/>
      <c r="H25" s="293"/>
      <c r="I25" s="293">
        <v>5</v>
      </c>
      <c r="J25" s="293"/>
      <c r="K25" s="21"/>
      <c r="M25" s="1"/>
      <c r="N25" s="1"/>
    </row>
    <row r="26" spans="1:14" x14ac:dyDescent="0.2">
      <c r="A26" s="290"/>
      <c r="B26" s="291" t="s">
        <v>449</v>
      </c>
      <c r="C26" s="290"/>
      <c r="D26" s="292"/>
      <c r="E26" s="293"/>
      <c r="F26" s="293"/>
      <c r="G26" s="293"/>
      <c r="H26" s="293"/>
      <c r="I26" s="293">
        <v>5</v>
      </c>
      <c r="J26" s="293"/>
      <c r="K26" s="21"/>
      <c r="M26" s="1"/>
      <c r="N26" s="1"/>
    </row>
    <row r="27" spans="1:14" x14ac:dyDescent="0.2">
      <c r="A27" s="290"/>
      <c r="B27" s="291" t="s">
        <v>450</v>
      </c>
      <c r="C27" s="290"/>
      <c r="D27" s="292"/>
      <c r="E27" s="293"/>
      <c r="F27" s="293"/>
      <c r="G27" s="293"/>
      <c r="H27" s="293"/>
      <c r="I27" s="293">
        <v>5</v>
      </c>
      <c r="J27" s="293"/>
      <c r="K27" s="21"/>
      <c r="M27" s="1"/>
      <c r="N27" s="1"/>
    </row>
    <row r="28" spans="1:14" x14ac:dyDescent="0.2">
      <c r="A28" s="290"/>
      <c r="B28" s="291" t="s">
        <v>451</v>
      </c>
      <c r="C28" s="290"/>
      <c r="D28" s="292"/>
      <c r="E28" s="293"/>
      <c r="F28" s="293"/>
      <c r="G28" s="293"/>
      <c r="H28" s="293"/>
      <c r="I28" s="293">
        <v>5</v>
      </c>
      <c r="J28" s="293"/>
      <c r="K28" s="21"/>
      <c r="M28" s="1"/>
      <c r="N28" s="1"/>
    </row>
    <row r="29" spans="1:14" x14ac:dyDescent="0.2">
      <c r="A29" s="290"/>
      <c r="B29" s="291" t="s">
        <v>452</v>
      </c>
      <c r="C29" s="290"/>
      <c r="D29" s="292"/>
      <c r="E29" s="293"/>
      <c r="F29" s="293"/>
      <c r="G29" s="293"/>
      <c r="H29" s="293"/>
      <c r="I29" s="293">
        <v>5</v>
      </c>
      <c r="J29" s="293"/>
      <c r="K29" s="21"/>
      <c r="M29" s="1"/>
      <c r="N29" s="1"/>
    </row>
    <row r="30" spans="1:14" x14ac:dyDescent="0.2">
      <c r="A30" s="290"/>
      <c r="B30" s="291" t="s">
        <v>453</v>
      </c>
      <c r="C30" s="290"/>
      <c r="D30" s="292"/>
      <c r="E30" s="293"/>
      <c r="F30" s="293"/>
      <c r="G30" s="293"/>
      <c r="H30" s="293"/>
      <c r="I30" s="293">
        <v>5</v>
      </c>
      <c r="J30" s="293"/>
      <c r="K30" s="21"/>
      <c r="M30" s="1"/>
      <c r="N30" s="1"/>
    </row>
    <row r="31" spans="1:14" s="295" customFormat="1" ht="23.25" customHeight="1" x14ac:dyDescent="0.2">
      <c r="A31" s="188">
        <v>3</v>
      </c>
      <c r="B31" s="18" t="s">
        <v>68</v>
      </c>
      <c r="C31" s="188"/>
      <c r="D31" s="189">
        <f>D33</f>
        <v>64772000</v>
      </c>
      <c r="E31" s="289">
        <f t="shared" ref="E31:E33" si="4">F31+I31+J31</f>
        <v>784.66</v>
      </c>
      <c r="F31" s="289">
        <f>SUM(F32:F33)</f>
        <v>0</v>
      </c>
      <c r="G31" s="289">
        <f t="shared" ref="G31:J31" si="5">SUM(G32:G33)</f>
        <v>0</v>
      </c>
      <c r="H31" s="289">
        <f t="shared" si="5"/>
        <v>0</v>
      </c>
      <c r="I31" s="289">
        <f t="shared" si="5"/>
        <v>0</v>
      </c>
      <c r="J31" s="289">
        <f t="shared" si="5"/>
        <v>784.66</v>
      </c>
      <c r="K31" s="188"/>
      <c r="L31" s="191"/>
    </row>
    <row r="32" spans="1:14" ht="35.25" customHeight="1" x14ac:dyDescent="0.2">
      <c r="A32" s="290" t="s">
        <v>13</v>
      </c>
      <c r="B32" s="291" t="s">
        <v>70</v>
      </c>
      <c r="C32" s="290"/>
      <c r="D32" s="292"/>
      <c r="E32" s="293">
        <f t="shared" si="4"/>
        <v>550</v>
      </c>
      <c r="F32" s="293"/>
      <c r="G32" s="293"/>
      <c r="H32" s="293"/>
      <c r="I32" s="293"/>
      <c r="J32" s="293">
        <v>550</v>
      </c>
      <c r="K32" s="290"/>
    </row>
    <row r="33" spans="1:16" ht="27.75" customHeight="1" x14ac:dyDescent="0.2">
      <c r="A33" s="290" t="s">
        <v>13</v>
      </c>
      <c r="B33" s="291" t="s">
        <v>69</v>
      </c>
      <c r="C33" s="290" t="s">
        <v>35</v>
      </c>
      <c r="D33" s="292">
        <v>64772000</v>
      </c>
      <c r="E33" s="293">
        <f t="shared" si="4"/>
        <v>234.66</v>
      </c>
      <c r="F33" s="293"/>
      <c r="G33" s="293"/>
      <c r="H33" s="293"/>
      <c r="I33" s="293"/>
      <c r="J33" s="293">
        <v>234.66</v>
      </c>
      <c r="K33" s="290"/>
    </row>
    <row r="34" spans="1:16" s="58" customFormat="1" ht="37.5" customHeight="1" x14ac:dyDescent="0.2">
      <c r="A34" s="188" t="s">
        <v>15</v>
      </c>
      <c r="B34" s="18" t="s">
        <v>60</v>
      </c>
      <c r="C34" s="188"/>
      <c r="D34" s="189">
        <v>4000000000</v>
      </c>
      <c r="E34" s="289">
        <f t="shared" ref="E34" si="6">F34+I34+J34</f>
        <v>274.77699999999999</v>
      </c>
      <c r="F34" s="289"/>
      <c r="G34" s="289"/>
      <c r="H34" s="289"/>
      <c r="I34" s="289"/>
      <c r="J34" s="289">
        <v>274.77699999999999</v>
      </c>
      <c r="K34" s="297" t="s">
        <v>71</v>
      </c>
      <c r="L34" s="191"/>
      <c r="M34" s="295"/>
      <c r="N34" s="295"/>
      <c r="O34" s="191"/>
      <c r="P34" s="191"/>
    </row>
    <row r="35" spans="1:16" s="1" customFormat="1" ht="36.75" hidden="1" customHeight="1" x14ac:dyDescent="0.2">
      <c r="A35" s="390" t="s">
        <v>516</v>
      </c>
      <c r="B35" s="390"/>
      <c r="C35" s="390"/>
      <c r="D35" s="390"/>
      <c r="E35" s="390"/>
      <c r="F35" s="390"/>
      <c r="G35" s="390"/>
      <c r="H35" s="390"/>
      <c r="I35" s="390"/>
      <c r="J35" s="390"/>
      <c r="K35" s="390"/>
      <c r="M35" s="2"/>
      <c r="N35" s="2"/>
    </row>
  </sheetData>
  <mergeCells count="14">
    <mergeCell ref="A35:K35"/>
    <mergeCell ref="H1:K1"/>
    <mergeCell ref="A2:K2"/>
    <mergeCell ref="A4:K4"/>
    <mergeCell ref="E5:K5"/>
    <mergeCell ref="A6:A8"/>
    <mergeCell ref="B6:B8"/>
    <mergeCell ref="C6:C8"/>
    <mergeCell ref="D6:D8"/>
    <mergeCell ref="E6:E8"/>
    <mergeCell ref="F6:J6"/>
    <mergeCell ref="K6:K8"/>
    <mergeCell ref="F7:J7"/>
    <mergeCell ref="A3:K3"/>
  </mergeCells>
  <pageMargins left="0.43307086614173229" right="0" top="0.31496062992125984" bottom="0.31496062992125984" header="0.31496062992125984" footer="0.31496062992125984"/>
  <pageSetup paperSize="9" orientation="landscape" r:id="rId1"/>
  <headerFooter>
    <oddHeader>Page &amp;P</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2"/>
  <sheetViews>
    <sheetView zoomScale="90" zoomScaleNormal="90" workbookViewId="0">
      <selection activeCell="K15" sqref="K15"/>
    </sheetView>
  </sheetViews>
  <sheetFormatPr defaultRowHeight="15.75" x14ac:dyDescent="0.25"/>
  <cols>
    <col min="1" max="1" width="4.75" style="270" customWidth="1"/>
    <col min="2" max="2" width="46.625" style="270" customWidth="1"/>
    <col min="3" max="3" width="7.75" style="270" hidden="1" customWidth="1"/>
    <col min="4" max="4" width="8.125" style="270" customWidth="1"/>
    <col min="5" max="5" width="12.625" style="270" hidden="1" customWidth="1"/>
    <col min="6" max="6" width="12" style="270" customWidth="1"/>
    <col min="7" max="7" width="16" style="270" customWidth="1"/>
    <col min="8" max="8" width="15.625" style="270" customWidth="1"/>
    <col min="9" max="9" width="12.5" style="270" customWidth="1"/>
    <col min="10" max="10" width="13.875" style="270" customWidth="1"/>
    <col min="11" max="11" width="13.125" style="270" customWidth="1"/>
    <col min="12" max="12" width="14.875" style="270" customWidth="1"/>
    <col min="13" max="13" width="5" style="270" customWidth="1"/>
    <col min="14" max="14" width="15.75" style="270" bestFit="1" customWidth="1"/>
    <col min="15" max="255" width="9.125" style="270"/>
    <col min="256" max="256" width="4.75" style="270" customWidth="1"/>
    <col min="257" max="257" width="46.625" style="270" customWidth="1"/>
    <col min="258" max="258" width="0" style="270" hidden="1" customWidth="1"/>
    <col min="259" max="259" width="7.25" style="270" customWidth="1"/>
    <col min="260" max="260" width="0" style="270" hidden="1" customWidth="1"/>
    <col min="261" max="261" width="12" style="270" customWidth="1"/>
    <col min="262" max="262" width="13" style="270" customWidth="1"/>
    <col min="263" max="263" width="12.875" style="270" customWidth="1"/>
    <col min="264" max="264" width="12.125" style="270" customWidth="1"/>
    <col min="265" max="265" width="12.625" style="270" customWidth="1"/>
    <col min="266" max="266" width="13.125" style="270" customWidth="1"/>
    <col min="267" max="267" width="16.25" style="270" customWidth="1"/>
    <col min="268" max="268" width="11.375" style="270" customWidth="1"/>
    <col min="269" max="269" width="17.875" style="270" customWidth="1"/>
    <col min="270" max="270" width="15.75" style="270" bestFit="1" customWidth="1"/>
    <col min="271" max="511" width="9.125" style="270"/>
    <col min="512" max="512" width="4.75" style="270" customWidth="1"/>
    <col min="513" max="513" width="46.625" style="270" customWidth="1"/>
    <col min="514" max="514" width="0" style="270" hidden="1" customWidth="1"/>
    <col min="515" max="515" width="7.25" style="270" customWidth="1"/>
    <col min="516" max="516" width="0" style="270" hidden="1" customWidth="1"/>
    <col min="517" max="517" width="12" style="270" customWidth="1"/>
    <col min="518" max="518" width="13" style="270" customWidth="1"/>
    <col min="519" max="519" width="12.875" style="270" customWidth="1"/>
    <col min="520" max="520" width="12.125" style="270" customWidth="1"/>
    <col min="521" max="521" width="12.625" style="270" customWidth="1"/>
    <col min="522" max="522" width="13.125" style="270" customWidth="1"/>
    <col min="523" max="523" width="16.25" style="270" customWidth="1"/>
    <col min="524" max="524" width="11.375" style="270" customWidth="1"/>
    <col min="525" max="525" width="17.875" style="270" customWidth="1"/>
    <col min="526" max="526" width="15.75" style="270" bestFit="1" customWidth="1"/>
    <col min="527" max="767" width="9.125" style="270"/>
    <col min="768" max="768" width="4.75" style="270" customWidth="1"/>
    <col min="769" max="769" width="46.625" style="270" customWidth="1"/>
    <col min="770" max="770" width="0" style="270" hidden="1" customWidth="1"/>
    <col min="771" max="771" width="7.25" style="270" customWidth="1"/>
    <col min="772" max="772" width="0" style="270" hidden="1" customWidth="1"/>
    <col min="773" max="773" width="12" style="270" customWidth="1"/>
    <col min="774" max="774" width="13" style="270" customWidth="1"/>
    <col min="775" max="775" width="12.875" style="270" customWidth="1"/>
    <col min="776" max="776" width="12.125" style="270" customWidth="1"/>
    <col min="777" max="777" width="12.625" style="270" customWidth="1"/>
    <col min="778" max="778" width="13.125" style="270" customWidth="1"/>
    <col min="779" max="779" width="16.25" style="270" customWidth="1"/>
    <col min="780" max="780" width="11.375" style="270" customWidth="1"/>
    <col min="781" max="781" width="17.875" style="270" customWidth="1"/>
    <col min="782" max="782" width="15.75" style="270" bestFit="1" customWidth="1"/>
    <col min="783" max="1023" width="9.125" style="270"/>
    <col min="1024" max="1024" width="4.75" style="270" customWidth="1"/>
    <col min="1025" max="1025" width="46.625" style="270" customWidth="1"/>
    <col min="1026" max="1026" width="0" style="270" hidden="1" customWidth="1"/>
    <col min="1027" max="1027" width="7.25" style="270" customWidth="1"/>
    <col min="1028" max="1028" width="0" style="270" hidden="1" customWidth="1"/>
    <col min="1029" max="1029" width="12" style="270" customWidth="1"/>
    <col min="1030" max="1030" width="13" style="270" customWidth="1"/>
    <col min="1031" max="1031" width="12.875" style="270" customWidth="1"/>
    <col min="1032" max="1032" width="12.125" style="270" customWidth="1"/>
    <col min="1033" max="1033" width="12.625" style="270" customWidth="1"/>
    <col min="1034" max="1034" width="13.125" style="270" customWidth="1"/>
    <col min="1035" max="1035" width="16.25" style="270" customWidth="1"/>
    <col min="1036" max="1036" width="11.375" style="270" customWidth="1"/>
    <col min="1037" max="1037" width="17.875" style="270" customWidth="1"/>
    <col min="1038" max="1038" width="15.75" style="270" bestFit="1" customWidth="1"/>
    <col min="1039" max="1279" width="9.125" style="270"/>
    <col min="1280" max="1280" width="4.75" style="270" customWidth="1"/>
    <col min="1281" max="1281" width="46.625" style="270" customWidth="1"/>
    <col min="1282" max="1282" width="0" style="270" hidden="1" customWidth="1"/>
    <col min="1283" max="1283" width="7.25" style="270" customWidth="1"/>
    <col min="1284" max="1284" width="0" style="270" hidden="1" customWidth="1"/>
    <col min="1285" max="1285" width="12" style="270" customWidth="1"/>
    <col min="1286" max="1286" width="13" style="270" customWidth="1"/>
    <col min="1287" max="1287" width="12.875" style="270" customWidth="1"/>
    <col min="1288" max="1288" width="12.125" style="270" customWidth="1"/>
    <col min="1289" max="1289" width="12.625" style="270" customWidth="1"/>
    <col min="1290" max="1290" width="13.125" style="270" customWidth="1"/>
    <col min="1291" max="1291" width="16.25" style="270" customWidth="1"/>
    <col min="1292" max="1292" width="11.375" style="270" customWidth="1"/>
    <col min="1293" max="1293" width="17.875" style="270" customWidth="1"/>
    <col min="1294" max="1294" width="15.75" style="270" bestFit="1" customWidth="1"/>
    <col min="1295" max="1535" width="9.125" style="270"/>
    <col min="1536" max="1536" width="4.75" style="270" customWidth="1"/>
    <col min="1537" max="1537" width="46.625" style="270" customWidth="1"/>
    <col min="1538" max="1538" width="0" style="270" hidden="1" customWidth="1"/>
    <col min="1539" max="1539" width="7.25" style="270" customWidth="1"/>
    <col min="1540" max="1540" width="0" style="270" hidden="1" customWidth="1"/>
    <col min="1541" max="1541" width="12" style="270" customWidth="1"/>
    <col min="1542" max="1542" width="13" style="270" customWidth="1"/>
    <col min="1543" max="1543" width="12.875" style="270" customWidth="1"/>
    <col min="1544" max="1544" width="12.125" style="270" customWidth="1"/>
    <col min="1545" max="1545" width="12.625" style="270" customWidth="1"/>
    <col min="1546" max="1546" width="13.125" style="270" customWidth="1"/>
    <col min="1547" max="1547" width="16.25" style="270" customWidth="1"/>
    <col min="1548" max="1548" width="11.375" style="270" customWidth="1"/>
    <col min="1549" max="1549" width="17.875" style="270" customWidth="1"/>
    <col min="1550" max="1550" width="15.75" style="270" bestFit="1" customWidth="1"/>
    <col min="1551" max="1791" width="9.125" style="270"/>
    <col min="1792" max="1792" width="4.75" style="270" customWidth="1"/>
    <col min="1793" max="1793" width="46.625" style="270" customWidth="1"/>
    <col min="1794" max="1794" width="0" style="270" hidden="1" customWidth="1"/>
    <col min="1795" max="1795" width="7.25" style="270" customWidth="1"/>
    <col min="1796" max="1796" width="0" style="270" hidden="1" customWidth="1"/>
    <col min="1797" max="1797" width="12" style="270" customWidth="1"/>
    <col min="1798" max="1798" width="13" style="270" customWidth="1"/>
    <col min="1799" max="1799" width="12.875" style="270" customWidth="1"/>
    <col min="1800" max="1800" width="12.125" style="270" customWidth="1"/>
    <col min="1801" max="1801" width="12.625" style="270" customWidth="1"/>
    <col min="1802" max="1802" width="13.125" style="270" customWidth="1"/>
    <col min="1803" max="1803" width="16.25" style="270" customWidth="1"/>
    <col min="1804" max="1804" width="11.375" style="270" customWidth="1"/>
    <col min="1805" max="1805" width="17.875" style="270" customWidth="1"/>
    <col min="1806" max="1806" width="15.75" style="270" bestFit="1" customWidth="1"/>
    <col min="1807" max="2047" width="9.125" style="270"/>
    <col min="2048" max="2048" width="4.75" style="270" customWidth="1"/>
    <col min="2049" max="2049" width="46.625" style="270" customWidth="1"/>
    <col min="2050" max="2050" width="0" style="270" hidden="1" customWidth="1"/>
    <col min="2051" max="2051" width="7.25" style="270" customWidth="1"/>
    <col min="2052" max="2052" width="0" style="270" hidden="1" customWidth="1"/>
    <col min="2053" max="2053" width="12" style="270" customWidth="1"/>
    <col min="2054" max="2054" width="13" style="270" customWidth="1"/>
    <col min="2055" max="2055" width="12.875" style="270" customWidth="1"/>
    <col min="2056" max="2056" width="12.125" style="270" customWidth="1"/>
    <col min="2057" max="2057" width="12.625" style="270" customWidth="1"/>
    <col min="2058" max="2058" width="13.125" style="270" customWidth="1"/>
    <col min="2059" max="2059" width="16.25" style="270" customWidth="1"/>
    <col min="2060" max="2060" width="11.375" style="270" customWidth="1"/>
    <col min="2061" max="2061" width="17.875" style="270" customWidth="1"/>
    <col min="2062" max="2062" width="15.75" style="270" bestFit="1" customWidth="1"/>
    <col min="2063" max="2303" width="9.125" style="270"/>
    <col min="2304" max="2304" width="4.75" style="270" customWidth="1"/>
    <col min="2305" max="2305" width="46.625" style="270" customWidth="1"/>
    <col min="2306" max="2306" width="0" style="270" hidden="1" customWidth="1"/>
    <col min="2307" max="2307" width="7.25" style="270" customWidth="1"/>
    <col min="2308" max="2308" width="0" style="270" hidden="1" customWidth="1"/>
    <col min="2309" max="2309" width="12" style="270" customWidth="1"/>
    <col min="2310" max="2310" width="13" style="270" customWidth="1"/>
    <col min="2311" max="2311" width="12.875" style="270" customWidth="1"/>
    <col min="2312" max="2312" width="12.125" style="270" customWidth="1"/>
    <col min="2313" max="2313" width="12.625" style="270" customWidth="1"/>
    <col min="2314" max="2314" width="13.125" style="270" customWidth="1"/>
    <col min="2315" max="2315" width="16.25" style="270" customWidth="1"/>
    <col min="2316" max="2316" width="11.375" style="270" customWidth="1"/>
    <col min="2317" max="2317" width="17.875" style="270" customWidth="1"/>
    <col min="2318" max="2318" width="15.75" style="270" bestFit="1" customWidth="1"/>
    <col min="2319" max="2559" width="9.125" style="270"/>
    <col min="2560" max="2560" width="4.75" style="270" customWidth="1"/>
    <col min="2561" max="2561" width="46.625" style="270" customWidth="1"/>
    <col min="2562" max="2562" width="0" style="270" hidden="1" customWidth="1"/>
    <col min="2563" max="2563" width="7.25" style="270" customWidth="1"/>
    <col min="2564" max="2564" width="0" style="270" hidden="1" customWidth="1"/>
    <col min="2565" max="2565" width="12" style="270" customWidth="1"/>
    <col min="2566" max="2566" width="13" style="270" customWidth="1"/>
    <col min="2567" max="2567" width="12.875" style="270" customWidth="1"/>
    <col min="2568" max="2568" width="12.125" style="270" customWidth="1"/>
    <col min="2569" max="2569" width="12.625" style="270" customWidth="1"/>
    <col min="2570" max="2570" width="13.125" style="270" customWidth="1"/>
    <col min="2571" max="2571" width="16.25" style="270" customWidth="1"/>
    <col min="2572" max="2572" width="11.375" style="270" customWidth="1"/>
    <col min="2573" max="2573" width="17.875" style="270" customWidth="1"/>
    <col min="2574" max="2574" width="15.75" style="270" bestFit="1" customWidth="1"/>
    <col min="2575" max="2815" width="9.125" style="270"/>
    <col min="2816" max="2816" width="4.75" style="270" customWidth="1"/>
    <col min="2817" max="2817" width="46.625" style="270" customWidth="1"/>
    <col min="2818" max="2818" width="0" style="270" hidden="1" customWidth="1"/>
    <col min="2819" max="2819" width="7.25" style="270" customWidth="1"/>
    <col min="2820" max="2820" width="0" style="270" hidden="1" customWidth="1"/>
    <col min="2821" max="2821" width="12" style="270" customWidth="1"/>
    <col min="2822" max="2822" width="13" style="270" customWidth="1"/>
    <col min="2823" max="2823" width="12.875" style="270" customWidth="1"/>
    <col min="2824" max="2824" width="12.125" style="270" customWidth="1"/>
    <col min="2825" max="2825" width="12.625" style="270" customWidth="1"/>
    <col min="2826" max="2826" width="13.125" style="270" customWidth="1"/>
    <col min="2827" max="2827" width="16.25" style="270" customWidth="1"/>
    <col min="2828" max="2828" width="11.375" style="270" customWidth="1"/>
    <col min="2829" max="2829" width="17.875" style="270" customWidth="1"/>
    <col min="2830" max="2830" width="15.75" style="270" bestFit="1" customWidth="1"/>
    <col min="2831" max="3071" width="9.125" style="270"/>
    <col min="3072" max="3072" width="4.75" style="270" customWidth="1"/>
    <col min="3073" max="3073" width="46.625" style="270" customWidth="1"/>
    <col min="3074" max="3074" width="0" style="270" hidden="1" customWidth="1"/>
    <col min="3075" max="3075" width="7.25" style="270" customWidth="1"/>
    <col min="3076" max="3076" width="0" style="270" hidden="1" customWidth="1"/>
    <col min="3077" max="3077" width="12" style="270" customWidth="1"/>
    <col min="3078" max="3078" width="13" style="270" customWidth="1"/>
    <col min="3079" max="3079" width="12.875" style="270" customWidth="1"/>
    <col min="3080" max="3080" width="12.125" style="270" customWidth="1"/>
    <col min="3081" max="3081" width="12.625" style="270" customWidth="1"/>
    <col min="3082" max="3082" width="13.125" style="270" customWidth="1"/>
    <col min="3083" max="3083" width="16.25" style="270" customWidth="1"/>
    <col min="3084" max="3084" width="11.375" style="270" customWidth="1"/>
    <col min="3085" max="3085" width="17.875" style="270" customWidth="1"/>
    <col min="3086" max="3086" width="15.75" style="270" bestFit="1" customWidth="1"/>
    <col min="3087" max="3327" width="9.125" style="270"/>
    <col min="3328" max="3328" width="4.75" style="270" customWidth="1"/>
    <col min="3329" max="3329" width="46.625" style="270" customWidth="1"/>
    <col min="3330" max="3330" width="0" style="270" hidden="1" customWidth="1"/>
    <col min="3331" max="3331" width="7.25" style="270" customWidth="1"/>
    <col min="3332" max="3332" width="0" style="270" hidden="1" customWidth="1"/>
    <col min="3333" max="3333" width="12" style="270" customWidth="1"/>
    <col min="3334" max="3334" width="13" style="270" customWidth="1"/>
    <col min="3335" max="3335" width="12.875" style="270" customWidth="1"/>
    <col min="3336" max="3336" width="12.125" style="270" customWidth="1"/>
    <col min="3337" max="3337" width="12.625" style="270" customWidth="1"/>
    <col min="3338" max="3338" width="13.125" style="270" customWidth="1"/>
    <col min="3339" max="3339" width="16.25" style="270" customWidth="1"/>
    <col min="3340" max="3340" width="11.375" style="270" customWidth="1"/>
    <col min="3341" max="3341" width="17.875" style="270" customWidth="1"/>
    <col min="3342" max="3342" width="15.75" style="270" bestFit="1" customWidth="1"/>
    <col min="3343" max="3583" width="9.125" style="270"/>
    <col min="3584" max="3584" width="4.75" style="270" customWidth="1"/>
    <col min="3585" max="3585" width="46.625" style="270" customWidth="1"/>
    <col min="3586" max="3586" width="0" style="270" hidden="1" customWidth="1"/>
    <col min="3587" max="3587" width="7.25" style="270" customWidth="1"/>
    <col min="3588" max="3588" width="0" style="270" hidden="1" customWidth="1"/>
    <col min="3589" max="3589" width="12" style="270" customWidth="1"/>
    <col min="3590" max="3590" width="13" style="270" customWidth="1"/>
    <col min="3591" max="3591" width="12.875" style="270" customWidth="1"/>
    <col min="3592" max="3592" width="12.125" style="270" customWidth="1"/>
    <col min="3593" max="3593" width="12.625" style="270" customWidth="1"/>
    <col min="3594" max="3594" width="13.125" style="270" customWidth="1"/>
    <col min="3595" max="3595" width="16.25" style="270" customWidth="1"/>
    <col min="3596" max="3596" width="11.375" style="270" customWidth="1"/>
    <col min="3597" max="3597" width="17.875" style="270" customWidth="1"/>
    <col min="3598" max="3598" width="15.75" style="270" bestFit="1" customWidth="1"/>
    <col min="3599" max="3839" width="9.125" style="270"/>
    <col min="3840" max="3840" width="4.75" style="270" customWidth="1"/>
    <col min="3841" max="3841" width="46.625" style="270" customWidth="1"/>
    <col min="3842" max="3842" width="0" style="270" hidden="1" customWidth="1"/>
    <col min="3843" max="3843" width="7.25" style="270" customWidth="1"/>
    <col min="3844" max="3844" width="0" style="270" hidden="1" customWidth="1"/>
    <col min="3845" max="3845" width="12" style="270" customWidth="1"/>
    <col min="3846" max="3846" width="13" style="270" customWidth="1"/>
    <col min="3847" max="3847" width="12.875" style="270" customWidth="1"/>
    <col min="3848" max="3848" width="12.125" style="270" customWidth="1"/>
    <col min="3849" max="3849" width="12.625" style="270" customWidth="1"/>
    <col min="3850" max="3850" width="13.125" style="270" customWidth="1"/>
    <col min="3851" max="3851" width="16.25" style="270" customWidth="1"/>
    <col min="3852" max="3852" width="11.375" style="270" customWidth="1"/>
    <col min="3853" max="3853" width="17.875" style="270" customWidth="1"/>
    <col min="3854" max="3854" width="15.75" style="270" bestFit="1" customWidth="1"/>
    <col min="3855" max="4095" width="9.125" style="270"/>
    <col min="4096" max="4096" width="4.75" style="270" customWidth="1"/>
    <col min="4097" max="4097" width="46.625" style="270" customWidth="1"/>
    <col min="4098" max="4098" width="0" style="270" hidden="1" customWidth="1"/>
    <col min="4099" max="4099" width="7.25" style="270" customWidth="1"/>
    <col min="4100" max="4100" width="0" style="270" hidden="1" customWidth="1"/>
    <col min="4101" max="4101" width="12" style="270" customWidth="1"/>
    <col min="4102" max="4102" width="13" style="270" customWidth="1"/>
    <col min="4103" max="4103" width="12.875" style="270" customWidth="1"/>
    <col min="4104" max="4104" width="12.125" style="270" customWidth="1"/>
    <col min="4105" max="4105" width="12.625" style="270" customWidth="1"/>
    <col min="4106" max="4106" width="13.125" style="270" customWidth="1"/>
    <col min="4107" max="4107" width="16.25" style="270" customWidth="1"/>
    <col min="4108" max="4108" width="11.375" style="270" customWidth="1"/>
    <col min="4109" max="4109" width="17.875" style="270" customWidth="1"/>
    <col min="4110" max="4110" width="15.75" style="270" bestFit="1" customWidth="1"/>
    <col min="4111" max="4351" width="9.125" style="270"/>
    <col min="4352" max="4352" width="4.75" style="270" customWidth="1"/>
    <col min="4353" max="4353" width="46.625" style="270" customWidth="1"/>
    <col min="4354" max="4354" width="0" style="270" hidden="1" customWidth="1"/>
    <col min="4355" max="4355" width="7.25" style="270" customWidth="1"/>
    <col min="4356" max="4356" width="0" style="270" hidden="1" customWidth="1"/>
    <col min="4357" max="4357" width="12" style="270" customWidth="1"/>
    <col min="4358" max="4358" width="13" style="270" customWidth="1"/>
    <col min="4359" max="4359" width="12.875" style="270" customWidth="1"/>
    <col min="4360" max="4360" width="12.125" style="270" customWidth="1"/>
    <col min="4361" max="4361" width="12.625" style="270" customWidth="1"/>
    <col min="4362" max="4362" width="13.125" style="270" customWidth="1"/>
    <col min="4363" max="4363" width="16.25" style="270" customWidth="1"/>
    <col min="4364" max="4364" width="11.375" style="270" customWidth="1"/>
    <col min="4365" max="4365" width="17.875" style="270" customWidth="1"/>
    <col min="4366" max="4366" width="15.75" style="270" bestFit="1" customWidth="1"/>
    <col min="4367" max="4607" width="9.125" style="270"/>
    <col min="4608" max="4608" width="4.75" style="270" customWidth="1"/>
    <col min="4609" max="4609" width="46.625" style="270" customWidth="1"/>
    <col min="4610" max="4610" width="0" style="270" hidden="1" customWidth="1"/>
    <col min="4611" max="4611" width="7.25" style="270" customWidth="1"/>
    <col min="4612" max="4612" width="0" style="270" hidden="1" customWidth="1"/>
    <col min="4613" max="4613" width="12" style="270" customWidth="1"/>
    <col min="4614" max="4614" width="13" style="270" customWidth="1"/>
    <col min="4615" max="4615" width="12.875" style="270" customWidth="1"/>
    <col min="4616" max="4616" width="12.125" style="270" customWidth="1"/>
    <col min="4617" max="4617" width="12.625" style="270" customWidth="1"/>
    <col min="4618" max="4618" width="13.125" style="270" customWidth="1"/>
    <col min="4619" max="4619" width="16.25" style="270" customWidth="1"/>
    <col min="4620" max="4620" width="11.375" style="270" customWidth="1"/>
    <col min="4621" max="4621" width="17.875" style="270" customWidth="1"/>
    <col min="4622" max="4622" width="15.75" style="270" bestFit="1" customWidth="1"/>
    <col min="4623" max="4863" width="9.125" style="270"/>
    <col min="4864" max="4864" width="4.75" style="270" customWidth="1"/>
    <col min="4865" max="4865" width="46.625" style="270" customWidth="1"/>
    <col min="4866" max="4866" width="0" style="270" hidden="1" customWidth="1"/>
    <col min="4867" max="4867" width="7.25" style="270" customWidth="1"/>
    <col min="4868" max="4868" width="0" style="270" hidden="1" customWidth="1"/>
    <col min="4869" max="4869" width="12" style="270" customWidth="1"/>
    <col min="4870" max="4870" width="13" style="270" customWidth="1"/>
    <col min="4871" max="4871" width="12.875" style="270" customWidth="1"/>
    <col min="4872" max="4872" width="12.125" style="270" customWidth="1"/>
    <col min="4873" max="4873" width="12.625" style="270" customWidth="1"/>
    <col min="4874" max="4874" width="13.125" style="270" customWidth="1"/>
    <col min="4875" max="4875" width="16.25" style="270" customWidth="1"/>
    <col min="4876" max="4876" width="11.375" style="270" customWidth="1"/>
    <col min="4877" max="4877" width="17.875" style="270" customWidth="1"/>
    <col min="4878" max="4878" width="15.75" style="270" bestFit="1" customWidth="1"/>
    <col min="4879" max="5119" width="9.125" style="270"/>
    <col min="5120" max="5120" width="4.75" style="270" customWidth="1"/>
    <col min="5121" max="5121" width="46.625" style="270" customWidth="1"/>
    <col min="5122" max="5122" width="0" style="270" hidden="1" customWidth="1"/>
    <col min="5123" max="5123" width="7.25" style="270" customWidth="1"/>
    <col min="5124" max="5124" width="0" style="270" hidden="1" customWidth="1"/>
    <col min="5125" max="5125" width="12" style="270" customWidth="1"/>
    <col min="5126" max="5126" width="13" style="270" customWidth="1"/>
    <col min="5127" max="5127" width="12.875" style="270" customWidth="1"/>
    <col min="5128" max="5128" width="12.125" style="270" customWidth="1"/>
    <col min="5129" max="5129" width="12.625" style="270" customWidth="1"/>
    <col min="5130" max="5130" width="13.125" style="270" customWidth="1"/>
    <col min="5131" max="5131" width="16.25" style="270" customWidth="1"/>
    <col min="5132" max="5132" width="11.375" style="270" customWidth="1"/>
    <col min="5133" max="5133" width="17.875" style="270" customWidth="1"/>
    <col min="5134" max="5134" width="15.75" style="270" bestFit="1" customWidth="1"/>
    <col min="5135" max="5375" width="9.125" style="270"/>
    <col min="5376" max="5376" width="4.75" style="270" customWidth="1"/>
    <col min="5377" max="5377" width="46.625" style="270" customWidth="1"/>
    <col min="5378" max="5378" width="0" style="270" hidden="1" customWidth="1"/>
    <col min="5379" max="5379" width="7.25" style="270" customWidth="1"/>
    <col min="5380" max="5380" width="0" style="270" hidden="1" customWidth="1"/>
    <col min="5381" max="5381" width="12" style="270" customWidth="1"/>
    <col min="5382" max="5382" width="13" style="270" customWidth="1"/>
    <col min="5383" max="5383" width="12.875" style="270" customWidth="1"/>
    <col min="5384" max="5384" width="12.125" style="270" customWidth="1"/>
    <col min="5385" max="5385" width="12.625" style="270" customWidth="1"/>
    <col min="5386" max="5386" width="13.125" style="270" customWidth="1"/>
    <col min="5387" max="5387" width="16.25" style="270" customWidth="1"/>
    <col min="5388" max="5388" width="11.375" style="270" customWidth="1"/>
    <col min="5389" max="5389" width="17.875" style="270" customWidth="1"/>
    <col min="5390" max="5390" width="15.75" style="270" bestFit="1" customWidth="1"/>
    <col min="5391" max="5631" width="9.125" style="270"/>
    <col min="5632" max="5632" width="4.75" style="270" customWidth="1"/>
    <col min="5633" max="5633" width="46.625" style="270" customWidth="1"/>
    <col min="5634" max="5634" width="0" style="270" hidden="1" customWidth="1"/>
    <col min="5635" max="5635" width="7.25" style="270" customWidth="1"/>
    <col min="5636" max="5636" width="0" style="270" hidden="1" customWidth="1"/>
    <col min="5637" max="5637" width="12" style="270" customWidth="1"/>
    <col min="5638" max="5638" width="13" style="270" customWidth="1"/>
    <col min="5639" max="5639" width="12.875" style="270" customWidth="1"/>
    <col min="5640" max="5640" width="12.125" style="270" customWidth="1"/>
    <col min="5641" max="5641" width="12.625" style="270" customWidth="1"/>
    <col min="5642" max="5642" width="13.125" style="270" customWidth="1"/>
    <col min="5643" max="5643" width="16.25" style="270" customWidth="1"/>
    <col min="5644" max="5644" width="11.375" style="270" customWidth="1"/>
    <col min="5645" max="5645" width="17.875" style="270" customWidth="1"/>
    <col min="5646" max="5646" width="15.75" style="270" bestFit="1" customWidth="1"/>
    <col min="5647" max="5887" width="9.125" style="270"/>
    <col min="5888" max="5888" width="4.75" style="270" customWidth="1"/>
    <col min="5889" max="5889" width="46.625" style="270" customWidth="1"/>
    <col min="5890" max="5890" width="0" style="270" hidden="1" customWidth="1"/>
    <col min="5891" max="5891" width="7.25" style="270" customWidth="1"/>
    <col min="5892" max="5892" width="0" style="270" hidden="1" customWidth="1"/>
    <col min="5893" max="5893" width="12" style="270" customWidth="1"/>
    <col min="5894" max="5894" width="13" style="270" customWidth="1"/>
    <col min="5895" max="5895" width="12.875" style="270" customWidth="1"/>
    <col min="5896" max="5896" width="12.125" style="270" customWidth="1"/>
    <col min="5897" max="5897" width="12.625" style="270" customWidth="1"/>
    <col min="5898" max="5898" width="13.125" style="270" customWidth="1"/>
    <col min="5899" max="5899" width="16.25" style="270" customWidth="1"/>
    <col min="5900" max="5900" width="11.375" style="270" customWidth="1"/>
    <col min="5901" max="5901" width="17.875" style="270" customWidth="1"/>
    <col min="5902" max="5902" width="15.75" style="270" bestFit="1" customWidth="1"/>
    <col min="5903" max="6143" width="9.125" style="270"/>
    <col min="6144" max="6144" width="4.75" style="270" customWidth="1"/>
    <col min="6145" max="6145" width="46.625" style="270" customWidth="1"/>
    <col min="6146" max="6146" width="0" style="270" hidden="1" customWidth="1"/>
    <col min="6147" max="6147" width="7.25" style="270" customWidth="1"/>
    <col min="6148" max="6148" width="0" style="270" hidden="1" customWidth="1"/>
    <col min="6149" max="6149" width="12" style="270" customWidth="1"/>
    <col min="6150" max="6150" width="13" style="270" customWidth="1"/>
    <col min="6151" max="6151" width="12.875" style="270" customWidth="1"/>
    <col min="6152" max="6152" width="12.125" style="270" customWidth="1"/>
    <col min="6153" max="6153" width="12.625" style="270" customWidth="1"/>
    <col min="6154" max="6154" width="13.125" style="270" customWidth="1"/>
    <col min="6155" max="6155" width="16.25" style="270" customWidth="1"/>
    <col min="6156" max="6156" width="11.375" style="270" customWidth="1"/>
    <col min="6157" max="6157" width="17.875" style="270" customWidth="1"/>
    <col min="6158" max="6158" width="15.75" style="270" bestFit="1" customWidth="1"/>
    <col min="6159" max="6399" width="9.125" style="270"/>
    <col min="6400" max="6400" width="4.75" style="270" customWidth="1"/>
    <col min="6401" max="6401" width="46.625" style="270" customWidth="1"/>
    <col min="6402" max="6402" width="0" style="270" hidden="1" customWidth="1"/>
    <col min="6403" max="6403" width="7.25" style="270" customWidth="1"/>
    <col min="6404" max="6404" width="0" style="270" hidden="1" customWidth="1"/>
    <col min="6405" max="6405" width="12" style="270" customWidth="1"/>
    <col min="6406" max="6406" width="13" style="270" customWidth="1"/>
    <col min="6407" max="6407" width="12.875" style="270" customWidth="1"/>
    <col min="6408" max="6408" width="12.125" style="270" customWidth="1"/>
    <col min="6409" max="6409" width="12.625" style="270" customWidth="1"/>
    <col min="6410" max="6410" width="13.125" style="270" customWidth="1"/>
    <col min="6411" max="6411" width="16.25" style="270" customWidth="1"/>
    <col min="6412" max="6412" width="11.375" style="270" customWidth="1"/>
    <col min="6413" max="6413" width="17.875" style="270" customWidth="1"/>
    <col min="6414" max="6414" width="15.75" style="270" bestFit="1" customWidth="1"/>
    <col min="6415" max="6655" width="9.125" style="270"/>
    <col min="6656" max="6656" width="4.75" style="270" customWidth="1"/>
    <col min="6657" max="6657" width="46.625" style="270" customWidth="1"/>
    <col min="6658" max="6658" width="0" style="270" hidden="1" customWidth="1"/>
    <col min="6659" max="6659" width="7.25" style="270" customWidth="1"/>
    <col min="6660" max="6660" width="0" style="270" hidden="1" customWidth="1"/>
    <col min="6661" max="6661" width="12" style="270" customWidth="1"/>
    <col min="6662" max="6662" width="13" style="270" customWidth="1"/>
    <col min="6663" max="6663" width="12.875" style="270" customWidth="1"/>
    <col min="6664" max="6664" width="12.125" style="270" customWidth="1"/>
    <col min="6665" max="6665" width="12.625" style="270" customWidth="1"/>
    <col min="6666" max="6666" width="13.125" style="270" customWidth="1"/>
    <col min="6667" max="6667" width="16.25" style="270" customWidth="1"/>
    <col min="6668" max="6668" width="11.375" style="270" customWidth="1"/>
    <col min="6669" max="6669" width="17.875" style="270" customWidth="1"/>
    <col min="6670" max="6670" width="15.75" style="270" bestFit="1" customWidth="1"/>
    <col min="6671" max="6911" width="9.125" style="270"/>
    <col min="6912" max="6912" width="4.75" style="270" customWidth="1"/>
    <col min="6913" max="6913" width="46.625" style="270" customWidth="1"/>
    <col min="6914" max="6914" width="0" style="270" hidden="1" customWidth="1"/>
    <col min="6915" max="6915" width="7.25" style="270" customWidth="1"/>
    <col min="6916" max="6916" width="0" style="270" hidden="1" customWidth="1"/>
    <col min="6917" max="6917" width="12" style="270" customWidth="1"/>
    <col min="6918" max="6918" width="13" style="270" customWidth="1"/>
    <col min="6919" max="6919" width="12.875" style="270" customWidth="1"/>
    <col min="6920" max="6920" width="12.125" style="270" customWidth="1"/>
    <col min="6921" max="6921" width="12.625" style="270" customWidth="1"/>
    <col min="6922" max="6922" width="13.125" style="270" customWidth="1"/>
    <col min="6923" max="6923" width="16.25" style="270" customWidth="1"/>
    <col min="6924" max="6924" width="11.375" style="270" customWidth="1"/>
    <col min="6925" max="6925" width="17.875" style="270" customWidth="1"/>
    <col min="6926" max="6926" width="15.75" style="270" bestFit="1" customWidth="1"/>
    <col min="6927" max="7167" width="9.125" style="270"/>
    <col min="7168" max="7168" width="4.75" style="270" customWidth="1"/>
    <col min="7169" max="7169" width="46.625" style="270" customWidth="1"/>
    <col min="7170" max="7170" width="0" style="270" hidden="1" customWidth="1"/>
    <col min="7171" max="7171" width="7.25" style="270" customWidth="1"/>
    <col min="7172" max="7172" width="0" style="270" hidden="1" customWidth="1"/>
    <col min="7173" max="7173" width="12" style="270" customWidth="1"/>
    <col min="7174" max="7174" width="13" style="270" customWidth="1"/>
    <col min="7175" max="7175" width="12.875" style="270" customWidth="1"/>
    <col min="7176" max="7176" width="12.125" style="270" customWidth="1"/>
    <col min="7177" max="7177" width="12.625" style="270" customWidth="1"/>
    <col min="7178" max="7178" width="13.125" style="270" customWidth="1"/>
    <col min="7179" max="7179" width="16.25" style="270" customWidth="1"/>
    <col min="7180" max="7180" width="11.375" style="270" customWidth="1"/>
    <col min="7181" max="7181" width="17.875" style="270" customWidth="1"/>
    <col min="7182" max="7182" width="15.75" style="270" bestFit="1" customWidth="1"/>
    <col min="7183" max="7423" width="9.125" style="270"/>
    <col min="7424" max="7424" width="4.75" style="270" customWidth="1"/>
    <col min="7425" max="7425" width="46.625" style="270" customWidth="1"/>
    <col min="7426" max="7426" width="0" style="270" hidden="1" customWidth="1"/>
    <col min="7427" max="7427" width="7.25" style="270" customWidth="1"/>
    <col min="7428" max="7428" width="0" style="270" hidden="1" customWidth="1"/>
    <col min="7429" max="7429" width="12" style="270" customWidth="1"/>
    <col min="7430" max="7430" width="13" style="270" customWidth="1"/>
    <col min="7431" max="7431" width="12.875" style="270" customWidth="1"/>
    <col min="7432" max="7432" width="12.125" style="270" customWidth="1"/>
    <col min="7433" max="7433" width="12.625" style="270" customWidth="1"/>
    <col min="7434" max="7434" width="13.125" style="270" customWidth="1"/>
    <col min="7435" max="7435" width="16.25" style="270" customWidth="1"/>
    <col min="7436" max="7436" width="11.375" style="270" customWidth="1"/>
    <col min="7437" max="7437" width="17.875" style="270" customWidth="1"/>
    <col min="7438" max="7438" width="15.75" style="270" bestFit="1" customWidth="1"/>
    <col min="7439" max="7679" width="9.125" style="270"/>
    <col min="7680" max="7680" width="4.75" style="270" customWidth="1"/>
    <col min="7681" max="7681" width="46.625" style="270" customWidth="1"/>
    <col min="7682" max="7682" width="0" style="270" hidden="1" customWidth="1"/>
    <col min="7683" max="7683" width="7.25" style="270" customWidth="1"/>
    <col min="7684" max="7684" width="0" style="270" hidden="1" customWidth="1"/>
    <col min="7685" max="7685" width="12" style="270" customWidth="1"/>
    <col min="7686" max="7686" width="13" style="270" customWidth="1"/>
    <col min="7687" max="7687" width="12.875" style="270" customWidth="1"/>
    <col min="7688" max="7688" width="12.125" style="270" customWidth="1"/>
    <col min="7689" max="7689" width="12.625" style="270" customWidth="1"/>
    <col min="7690" max="7690" width="13.125" style="270" customWidth="1"/>
    <col min="7691" max="7691" width="16.25" style="270" customWidth="1"/>
    <col min="7692" max="7692" width="11.375" style="270" customWidth="1"/>
    <col min="7693" max="7693" width="17.875" style="270" customWidth="1"/>
    <col min="7694" max="7694" width="15.75" style="270" bestFit="1" customWidth="1"/>
    <col min="7695" max="7935" width="9.125" style="270"/>
    <col min="7936" max="7936" width="4.75" style="270" customWidth="1"/>
    <col min="7937" max="7937" width="46.625" style="270" customWidth="1"/>
    <col min="7938" max="7938" width="0" style="270" hidden="1" customWidth="1"/>
    <col min="7939" max="7939" width="7.25" style="270" customWidth="1"/>
    <col min="7940" max="7940" width="0" style="270" hidden="1" customWidth="1"/>
    <col min="7941" max="7941" width="12" style="270" customWidth="1"/>
    <col min="7942" max="7942" width="13" style="270" customWidth="1"/>
    <col min="7943" max="7943" width="12.875" style="270" customWidth="1"/>
    <col min="7944" max="7944" width="12.125" style="270" customWidth="1"/>
    <col min="7945" max="7945" width="12.625" style="270" customWidth="1"/>
    <col min="7946" max="7946" width="13.125" style="270" customWidth="1"/>
    <col min="7947" max="7947" width="16.25" style="270" customWidth="1"/>
    <col min="7948" max="7948" width="11.375" style="270" customWidth="1"/>
    <col min="7949" max="7949" width="17.875" style="270" customWidth="1"/>
    <col min="7950" max="7950" width="15.75" style="270" bestFit="1" customWidth="1"/>
    <col min="7951" max="8191" width="9.125" style="270"/>
    <col min="8192" max="8192" width="4.75" style="270" customWidth="1"/>
    <col min="8193" max="8193" width="46.625" style="270" customWidth="1"/>
    <col min="8194" max="8194" width="0" style="270" hidden="1" customWidth="1"/>
    <col min="8195" max="8195" width="7.25" style="270" customWidth="1"/>
    <col min="8196" max="8196" width="0" style="270" hidden="1" customWidth="1"/>
    <col min="8197" max="8197" width="12" style="270" customWidth="1"/>
    <col min="8198" max="8198" width="13" style="270" customWidth="1"/>
    <col min="8199" max="8199" width="12.875" style="270" customWidth="1"/>
    <col min="8200" max="8200" width="12.125" style="270" customWidth="1"/>
    <col min="8201" max="8201" width="12.625" style="270" customWidth="1"/>
    <col min="8202" max="8202" width="13.125" style="270" customWidth="1"/>
    <col min="8203" max="8203" width="16.25" style="270" customWidth="1"/>
    <col min="8204" max="8204" width="11.375" style="270" customWidth="1"/>
    <col min="8205" max="8205" width="17.875" style="270" customWidth="1"/>
    <col min="8206" max="8206" width="15.75" style="270" bestFit="1" customWidth="1"/>
    <col min="8207" max="8447" width="9.125" style="270"/>
    <col min="8448" max="8448" width="4.75" style="270" customWidth="1"/>
    <col min="8449" max="8449" width="46.625" style="270" customWidth="1"/>
    <col min="8450" max="8450" width="0" style="270" hidden="1" customWidth="1"/>
    <col min="8451" max="8451" width="7.25" style="270" customWidth="1"/>
    <col min="8452" max="8452" width="0" style="270" hidden="1" customWidth="1"/>
    <col min="8453" max="8453" width="12" style="270" customWidth="1"/>
    <col min="8454" max="8454" width="13" style="270" customWidth="1"/>
    <col min="8455" max="8455" width="12.875" style="270" customWidth="1"/>
    <col min="8456" max="8456" width="12.125" style="270" customWidth="1"/>
    <col min="8457" max="8457" width="12.625" style="270" customWidth="1"/>
    <col min="8458" max="8458" width="13.125" style="270" customWidth="1"/>
    <col min="8459" max="8459" width="16.25" style="270" customWidth="1"/>
    <col min="8460" max="8460" width="11.375" style="270" customWidth="1"/>
    <col min="8461" max="8461" width="17.875" style="270" customWidth="1"/>
    <col min="8462" max="8462" width="15.75" style="270" bestFit="1" customWidth="1"/>
    <col min="8463" max="8703" width="9.125" style="270"/>
    <col min="8704" max="8704" width="4.75" style="270" customWidth="1"/>
    <col min="8705" max="8705" width="46.625" style="270" customWidth="1"/>
    <col min="8706" max="8706" width="0" style="270" hidden="1" customWidth="1"/>
    <col min="8707" max="8707" width="7.25" style="270" customWidth="1"/>
    <col min="8708" max="8708" width="0" style="270" hidden="1" customWidth="1"/>
    <col min="8709" max="8709" width="12" style="270" customWidth="1"/>
    <col min="8710" max="8710" width="13" style="270" customWidth="1"/>
    <col min="8711" max="8711" width="12.875" style="270" customWidth="1"/>
    <col min="8712" max="8712" width="12.125" style="270" customWidth="1"/>
    <col min="8713" max="8713" width="12.625" style="270" customWidth="1"/>
    <col min="8714" max="8714" width="13.125" style="270" customWidth="1"/>
    <col min="8715" max="8715" width="16.25" style="270" customWidth="1"/>
    <col min="8716" max="8716" width="11.375" style="270" customWidth="1"/>
    <col min="8717" max="8717" width="17.875" style="270" customWidth="1"/>
    <col min="8718" max="8718" width="15.75" style="270" bestFit="1" customWidth="1"/>
    <col min="8719" max="8959" width="9.125" style="270"/>
    <col min="8960" max="8960" width="4.75" style="270" customWidth="1"/>
    <col min="8961" max="8961" width="46.625" style="270" customWidth="1"/>
    <col min="8962" max="8962" width="0" style="270" hidden="1" customWidth="1"/>
    <col min="8963" max="8963" width="7.25" style="270" customWidth="1"/>
    <col min="8964" max="8964" width="0" style="270" hidden="1" customWidth="1"/>
    <col min="8965" max="8965" width="12" style="270" customWidth="1"/>
    <col min="8966" max="8966" width="13" style="270" customWidth="1"/>
    <col min="8967" max="8967" width="12.875" style="270" customWidth="1"/>
    <col min="8968" max="8968" width="12.125" style="270" customWidth="1"/>
    <col min="8969" max="8969" width="12.625" style="270" customWidth="1"/>
    <col min="8970" max="8970" width="13.125" style="270" customWidth="1"/>
    <col min="8971" max="8971" width="16.25" style="270" customWidth="1"/>
    <col min="8972" max="8972" width="11.375" style="270" customWidth="1"/>
    <col min="8973" max="8973" width="17.875" style="270" customWidth="1"/>
    <col min="8974" max="8974" width="15.75" style="270" bestFit="1" customWidth="1"/>
    <col min="8975" max="9215" width="9.125" style="270"/>
    <col min="9216" max="9216" width="4.75" style="270" customWidth="1"/>
    <col min="9217" max="9217" width="46.625" style="270" customWidth="1"/>
    <col min="9218" max="9218" width="0" style="270" hidden="1" customWidth="1"/>
    <col min="9219" max="9219" width="7.25" style="270" customWidth="1"/>
    <col min="9220" max="9220" width="0" style="270" hidden="1" customWidth="1"/>
    <col min="9221" max="9221" width="12" style="270" customWidth="1"/>
    <col min="9222" max="9222" width="13" style="270" customWidth="1"/>
    <col min="9223" max="9223" width="12.875" style="270" customWidth="1"/>
    <col min="9224" max="9224" width="12.125" style="270" customWidth="1"/>
    <col min="9225" max="9225" width="12.625" style="270" customWidth="1"/>
    <col min="9226" max="9226" width="13.125" style="270" customWidth="1"/>
    <col min="9227" max="9227" width="16.25" style="270" customWidth="1"/>
    <col min="9228" max="9228" width="11.375" style="270" customWidth="1"/>
    <col min="9229" max="9229" width="17.875" style="270" customWidth="1"/>
    <col min="9230" max="9230" width="15.75" style="270" bestFit="1" customWidth="1"/>
    <col min="9231" max="9471" width="9.125" style="270"/>
    <col min="9472" max="9472" width="4.75" style="270" customWidth="1"/>
    <col min="9473" max="9473" width="46.625" style="270" customWidth="1"/>
    <col min="9474" max="9474" width="0" style="270" hidden="1" customWidth="1"/>
    <col min="9475" max="9475" width="7.25" style="270" customWidth="1"/>
    <col min="9476" max="9476" width="0" style="270" hidden="1" customWidth="1"/>
    <col min="9477" max="9477" width="12" style="270" customWidth="1"/>
    <col min="9478" max="9478" width="13" style="270" customWidth="1"/>
    <col min="9479" max="9479" width="12.875" style="270" customWidth="1"/>
    <col min="9480" max="9480" width="12.125" style="270" customWidth="1"/>
    <col min="9481" max="9481" width="12.625" style="270" customWidth="1"/>
    <col min="9482" max="9482" width="13.125" style="270" customWidth="1"/>
    <col min="9483" max="9483" width="16.25" style="270" customWidth="1"/>
    <col min="9484" max="9484" width="11.375" style="270" customWidth="1"/>
    <col min="9485" max="9485" width="17.875" style="270" customWidth="1"/>
    <col min="9486" max="9486" width="15.75" style="270" bestFit="1" customWidth="1"/>
    <col min="9487" max="9727" width="9.125" style="270"/>
    <col min="9728" max="9728" width="4.75" style="270" customWidth="1"/>
    <col min="9729" max="9729" width="46.625" style="270" customWidth="1"/>
    <col min="9730" max="9730" width="0" style="270" hidden="1" customWidth="1"/>
    <col min="9731" max="9731" width="7.25" style="270" customWidth="1"/>
    <col min="9732" max="9732" width="0" style="270" hidden="1" customWidth="1"/>
    <col min="9733" max="9733" width="12" style="270" customWidth="1"/>
    <col min="9734" max="9734" width="13" style="270" customWidth="1"/>
    <col min="9735" max="9735" width="12.875" style="270" customWidth="1"/>
    <col min="9736" max="9736" width="12.125" style="270" customWidth="1"/>
    <col min="9737" max="9737" width="12.625" style="270" customWidth="1"/>
    <col min="9738" max="9738" width="13.125" style="270" customWidth="1"/>
    <col min="9739" max="9739" width="16.25" style="270" customWidth="1"/>
    <col min="9740" max="9740" width="11.375" style="270" customWidth="1"/>
    <col min="9741" max="9741" width="17.875" style="270" customWidth="1"/>
    <col min="9742" max="9742" width="15.75" style="270" bestFit="1" customWidth="1"/>
    <col min="9743" max="9983" width="9.125" style="270"/>
    <col min="9984" max="9984" width="4.75" style="270" customWidth="1"/>
    <col min="9985" max="9985" width="46.625" style="270" customWidth="1"/>
    <col min="9986" max="9986" width="0" style="270" hidden="1" customWidth="1"/>
    <col min="9987" max="9987" width="7.25" style="270" customWidth="1"/>
    <col min="9988" max="9988" width="0" style="270" hidden="1" customWidth="1"/>
    <col min="9989" max="9989" width="12" style="270" customWidth="1"/>
    <col min="9990" max="9990" width="13" style="270" customWidth="1"/>
    <col min="9991" max="9991" width="12.875" style="270" customWidth="1"/>
    <col min="9992" max="9992" width="12.125" style="270" customWidth="1"/>
    <col min="9993" max="9993" width="12.625" style="270" customWidth="1"/>
    <col min="9994" max="9994" width="13.125" style="270" customWidth="1"/>
    <col min="9995" max="9995" width="16.25" style="270" customWidth="1"/>
    <col min="9996" max="9996" width="11.375" style="270" customWidth="1"/>
    <col min="9997" max="9997" width="17.875" style="270" customWidth="1"/>
    <col min="9998" max="9998" width="15.75" style="270" bestFit="1" customWidth="1"/>
    <col min="9999" max="10239" width="9.125" style="270"/>
    <col min="10240" max="10240" width="4.75" style="270" customWidth="1"/>
    <col min="10241" max="10241" width="46.625" style="270" customWidth="1"/>
    <col min="10242" max="10242" width="0" style="270" hidden="1" customWidth="1"/>
    <col min="10243" max="10243" width="7.25" style="270" customWidth="1"/>
    <col min="10244" max="10244" width="0" style="270" hidden="1" customWidth="1"/>
    <col min="10245" max="10245" width="12" style="270" customWidth="1"/>
    <col min="10246" max="10246" width="13" style="270" customWidth="1"/>
    <col min="10247" max="10247" width="12.875" style="270" customWidth="1"/>
    <col min="10248" max="10248" width="12.125" style="270" customWidth="1"/>
    <col min="10249" max="10249" width="12.625" style="270" customWidth="1"/>
    <col min="10250" max="10250" width="13.125" style="270" customWidth="1"/>
    <col min="10251" max="10251" width="16.25" style="270" customWidth="1"/>
    <col min="10252" max="10252" width="11.375" style="270" customWidth="1"/>
    <col min="10253" max="10253" width="17.875" style="270" customWidth="1"/>
    <col min="10254" max="10254" width="15.75" style="270" bestFit="1" customWidth="1"/>
    <col min="10255" max="10495" width="9.125" style="270"/>
    <col min="10496" max="10496" width="4.75" style="270" customWidth="1"/>
    <col min="10497" max="10497" width="46.625" style="270" customWidth="1"/>
    <col min="10498" max="10498" width="0" style="270" hidden="1" customWidth="1"/>
    <col min="10499" max="10499" width="7.25" style="270" customWidth="1"/>
    <col min="10500" max="10500" width="0" style="270" hidden="1" customWidth="1"/>
    <col min="10501" max="10501" width="12" style="270" customWidth="1"/>
    <col min="10502" max="10502" width="13" style="270" customWidth="1"/>
    <col min="10503" max="10503" width="12.875" style="270" customWidth="1"/>
    <col min="10504" max="10504" width="12.125" style="270" customWidth="1"/>
    <col min="10505" max="10505" width="12.625" style="270" customWidth="1"/>
    <col min="10506" max="10506" width="13.125" style="270" customWidth="1"/>
    <col min="10507" max="10507" width="16.25" style="270" customWidth="1"/>
    <col min="10508" max="10508" width="11.375" style="270" customWidth="1"/>
    <col min="10509" max="10509" width="17.875" style="270" customWidth="1"/>
    <col min="10510" max="10510" width="15.75" style="270" bestFit="1" customWidth="1"/>
    <col min="10511" max="10751" width="9.125" style="270"/>
    <col min="10752" max="10752" width="4.75" style="270" customWidth="1"/>
    <col min="10753" max="10753" width="46.625" style="270" customWidth="1"/>
    <col min="10754" max="10754" width="0" style="270" hidden="1" customWidth="1"/>
    <col min="10755" max="10755" width="7.25" style="270" customWidth="1"/>
    <col min="10756" max="10756" width="0" style="270" hidden="1" customWidth="1"/>
    <col min="10757" max="10757" width="12" style="270" customWidth="1"/>
    <col min="10758" max="10758" width="13" style="270" customWidth="1"/>
    <col min="10759" max="10759" width="12.875" style="270" customWidth="1"/>
    <col min="10760" max="10760" width="12.125" style="270" customWidth="1"/>
    <col min="10761" max="10761" width="12.625" style="270" customWidth="1"/>
    <col min="10762" max="10762" width="13.125" style="270" customWidth="1"/>
    <col min="10763" max="10763" width="16.25" style="270" customWidth="1"/>
    <col min="10764" max="10764" width="11.375" style="270" customWidth="1"/>
    <col min="10765" max="10765" width="17.875" style="270" customWidth="1"/>
    <col min="10766" max="10766" width="15.75" style="270" bestFit="1" customWidth="1"/>
    <col min="10767" max="11007" width="9.125" style="270"/>
    <col min="11008" max="11008" width="4.75" style="270" customWidth="1"/>
    <col min="11009" max="11009" width="46.625" style="270" customWidth="1"/>
    <col min="11010" max="11010" width="0" style="270" hidden="1" customWidth="1"/>
    <col min="11011" max="11011" width="7.25" style="270" customWidth="1"/>
    <col min="11012" max="11012" width="0" style="270" hidden="1" customWidth="1"/>
    <col min="11013" max="11013" width="12" style="270" customWidth="1"/>
    <col min="11014" max="11014" width="13" style="270" customWidth="1"/>
    <col min="11015" max="11015" width="12.875" style="270" customWidth="1"/>
    <col min="11016" max="11016" width="12.125" style="270" customWidth="1"/>
    <col min="11017" max="11017" width="12.625" style="270" customWidth="1"/>
    <col min="11018" max="11018" width="13.125" style="270" customWidth="1"/>
    <col min="11019" max="11019" width="16.25" style="270" customWidth="1"/>
    <col min="11020" max="11020" width="11.375" style="270" customWidth="1"/>
    <col min="11021" max="11021" width="17.875" style="270" customWidth="1"/>
    <col min="11022" max="11022" width="15.75" style="270" bestFit="1" customWidth="1"/>
    <col min="11023" max="11263" width="9.125" style="270"/>
    <col min="11264" max="11264" width="4.75" style="270" customWidth="1"/>
    <col min="11265" max="11265" width="46.625" style="270" customWidth="1"/>
    <col min="11266" max="11266" width="0" style="270" hidden="1" customWidth="1"/>
    <col min="11267" max="11267" width="7.25" style="270" customWidth="1"/>
    <col min="11268" max="11268" width="0" style="270" hidden="1" customWidth="1"/>
    <col min="11269" max="11269" width="12" style="270" customWidth="1"/>
    <col min="11270" max="11270" width="13" style="270" customWidth="1"/>
    <col min="11271" max="11271" width="12.875" style="270" customWidth="1"/>
    <col min="11272" max="11272" width="12.125" style="270" customWidth="1"/>
    <col min="11273" max="11273" width="12.625" style="270" customWidth="1"/>
    <col min="11274" max="11274" width="13.125" style="270" customWidth="1"/>
    <col min="11275" max="11275" width="16.25" style="270" customWidth="1"/>
    <col min="11276" max="11276" width="11.375" style="270" customWidth="1"/>
    <col min="11277" max="11277" width="17.875" style="270" customWidth="1"/>
    <col min="11278" max="11278" width="15.75" style="270" bestFit="1" customWidth="1"/>
    <col min="11279" max="11519" width="9.125" style="270"/>
    <col min="11520" max="11520" width="4.75" style="270" customWidth="1"/>
    <col min="11521" max="11521" width="46.625" style="270" customWidth="1"/>
    <col min="11522" max="11522" width="0" style="270" hidden="1" customWidth="1"/>
    <col min="11523" max="11523" width="7.25" style="270" customWidth="1"/>
    <col min="11524" max="11524" width="0" style="270" hidden="1" customWidth="1"/>
    <col min="11525" max="11525" width="12" style="270" customWidth="1"/>
    <col min="11526" max="11526" width="13" style="270" customWidth="1"/>
    <col min="11527" max="11527" width="12.875" style="270" customWidth="1"/>
    <col min="11528" max="11528" width="12.125" style="270" customWidth="1"/>
    <col min="11529" max="11529" width="12.625" style="270" customWidth="1"/>
    <col min="11530" max="11530" width="13.125" style="270" customWidth="1"/>
    <col min="11531" max="11531" width="16.25" style="270" customWidth="1"/>
    <col min="11532" max="11532" width="11.375" style="270" customWidth="1"/>
    <col min="11533" max="11533" width="17.875" style="270" customWidth="1"/>
    <col min="11534" max="11534" width="15.75" style="270" bestFit="1" customWidth="1"/>
    <col min="11535" max="11775" width="9.125" style="270"/>
    <col min="11776" max="11776" width="4.75" style="270" customWidth="1"/>
    <col min="11777" max="11777" width="46.625" style="270" customWidth="1"/>
    <col min="11778" max="11778" width="0" style="270" hidden="1" customWidth="1"/>
    <col min="11779" max="11779" width="7.25" style="270" customWidth="1"/>
    <col min="11780" max="11780" width="0" style="270" hidden="1" customWidth="1"/>
    <col min="11781" max="11781" width="12" style="270" customWidth="1"/>
    <col min="11782" max="11782" width="13" style="270" customWidth="1"/>
    <col min="11783" max="11783" width="12.875" style="270" customWidth="1"/>
    <col min="11784" max="11784" width="12.125" style="270" customWidth="1"/>
    <col min="11785" max="11785" width="12.625" style="270" customWidth="1"/>
    <col min="11786" max="11786" width="13.125" style="270" customWidth="1"/>
    <col min="11787" max="11787" width="16.25" style="270" customWidth="1"/>
    <col min="11788" max="11788" width="11.375" style="270" customWidth="1"/>
    <col min="11789" max="11789" width="17.875" style="270" customWidth="1"/>
    <col min="11790" max="11790" width="15.75" style="270" bestFit="1" customWidth="1"/>
    <col min="11791" max="12031" width="9.125" style="270"/>
    <col min="12032" max="12032" width="4.75" style="270" customWidth="1"/>
    <col min="12033" max="12033" width="46.625" style="270" customWidth="1"/>
    <col min="12034" max="12034" width="0" style="270" hidden="1" customWidth="1"/>
    <col min="12035" max="12035" width="7.25" style="270" customWidth="1"/>
    <col min="12036" max="12036" width="0" style="270" hidden="1" customWidth="1"/>
    <col min="12037" max="12037" width="12" style="270" customWidth="1"/>
    <col min="12038" max="12038" width="13" style="270" customWidth="1"/>
    <col min="12039" max="12039" width="12.875" style="270" customWidth="1"/>
    <col min="12040" max="12040" width="12.125" style="270" customWidth="1"/>
    <col min="12041" max="12041" width="12.625" style="270" customWidth="1"/>
    <col min="12042" max="12042" width="13.125" style="270" customWidth="1"/>
    <col min="12043" max="12043" width="16.25" style="270" customWidth="1"/>
    <col min="12044" max="12044" width="11.375" style="270" customWidth="1"/>
    <col min="12045" max="12045" width="17.875" style="270" customWidth="1"/>
    <col min="12046" max="12046" width="15.75" style="270" bestFit="1" customWidth="1"/>
    <col min="12047" max="12287" width="9.125" style="270"/>
    <col min="12288" max="12288" width="4.75" style="270" customWidth="1"/>
    <col min="12289" max="12289" width="46.625" style="270" customWidth="1"/>
    <col min="12290" max="12290" width="0" style="270" hidden="1" customWidth="1"/>
    <col min="12291" max="12291" width="7.25" style="270" customWidth="1"/>
    <col min="12292" max="12292" width="0" style="270" hidden="1" customWidth="1"/>
    <col min="12293" max="12293" width="12" style="270" customWidth="1"/>
    <col min="12294" max="12294" width="13" style="270" customWidth="1"/>
    <col min="12295" max="12295" width="12.875" style="270" customWidth="1"/>
    <col min="12296" max="12296" width="12.125" style="270" customWidth="1"/>
    <col min="12297" max="12297" width="12.625" style="270" customWidth="1"/>
    <col min="12298" max="12298" width="13.125" style="270" customWidth="1"/>
    <col min="12299" max="12299" width="16.25" style="270" customWidth="1"/>
    <col min="12300" max="12300" width="11.375" style="270" customWidth="1"/>
    <col min="12301" max="12301" width="17.875" style="270" customWidth="1"/>
    <col min="12302" max="12302" width="15.75" style="270" bestFit="1" customWidth="1"/>
    <col min="12303" max="12543" width="9.125" style="270"/>
    <col min="12544" max="12544" width="4.75" style="270" customWidth="1"/>
    <col min="12545" max="12545" width="46.625" style="270" customWidth="1"/>
    <col min="12546" max="12546" width="0" style="270" hidden="1" customWidth="1"/>
    <col min="12547" max="12547" width="7.25" style="270" customWidth="1"/>
    <col min="12548" max="12548" width="0" style="270" hidden="1" customWidth="1"/>
    <col min="12549" max="12549" width="12" style="270" customWidth="1"/>
    <col min="12550" max="12550" width="13" style="270" customWidth="1"/>
    <col min="12551" max="12551" width="12.875" style="270" customWidth="1"/>
    <col min="12552" max="12552" width="12.125" style="270" customWidth="1"/>
    <col min="12553" max="12553" width="12.625" style="270" customWidth="1"/>
    <col min="12554" max="12554" width="13.125" style="270" customWidth="1"/>
    <col min="12555" max="12555" width="16.25" style="270" customWidth="1"/>
    <col min="12556" max="12556" width="11.375" style="270" customWidth="1"/>
    <col min="12557" max="12557" width="17.875" style="270" customWidth="1"/>
    <col min="12558" max="12558" width="15.75" style="270" bestFit="1" customWidth="1"/>
    <col min="12559" max="12799" width="9.125" style="270"/>
    <col min="12800" max="12800" width="4.75" style="270" customWidth="1"/>
    <col min="12801" max="12801" width="46.625" style="270" customWidth="1"/>
    <col min="12802" max="12802" width="0" style="270" hidden="1" customWidth="1"/>
    <col min="12803" max="12803" width="7.25" style="270" customWidth="1"/>
    <col min="12804" max="12804" width="0" style="270" hidden="1" customWidth="1"/>
    <col min="12805" max="12805" width="12" style="270" customWidth="1"/>
    <col min="12806" max="12806" width="13" style="270" customWidth="1"/>
    <col min="12807" max="12807" width="12.875" style="270" customWidth="1"/>
    <col min="12808" max="12808" width="12.125" style="270" customWidth="1"/>
    <col min="12809" max="12809" width="12.625" style="270" customWidth="1"/>
    <col min="12810" max="12810" width="13.125" style="270" customWidth="1"/>
    <col min="12811" max="12811" width="16.25" style="270" customWidth="1"/>
    <col min="12812" max="12812" width="11.375" style="270" customWidth="1"/>
    <col min="12813" max="12813" width="17.875" style="270" customWidth="1"/>
    <col min="12814" max="12814" width="15.75" style="270" bestFit="1" customWidth="1"/>
    <col min="12815" max="13055" width="9.125" style="270"/>
    <col min="13056" max="13056" width="4.75" style="270" customWidth="1"/>
    <col min="13057" max="13057" width="46.625" style="270" customWidth="1"/>
    <col min="13058" max="13058" width="0" style="270" hidden="1" customWidth="1"/>
    <col min="13059" max="13059" width="7.25" style="270" customWidth="1"/>
    <col min="13060" max="13060" width="0" style="270" hidden="1" customWidth="1"/>
    <col min="13061" max="13061" width="12" style="270" customWidth="1"/>
    <col min="13062" max="13062" width="13" style="270" customWidth="1"/>
    <col min="13063" max="13063" width="12.875" style="270" customWidth="1"/>
    <col min="13064" max="13064" width="12.125" style="270" customWidth="1"/>
    <col min="13065" max="13065" width="12.625" style="270" customWidth="1"/>
    <col min="13066" max="13066" width="13.125" style="270" customWidth="1"/>
    <col min="13067" max="13067" width="16.25" style="270" customWidth="1"/>
    <col min="13068" max="13068" width="11.375" style="270" customWidth="1"/>
    <col min="13069" max="13069" width="17.875" style="270" customWidth="1"/>
    <col min="13070" max="13070" width="15.75" style="270" bestFit="1" customWidth="1"/>
    <col min="13071" max="13311" width="9.125" style="270"/>
    <col min="13312" max="13312" width="4.75" style="270" customWidth="1"/>
    <col min="13313" max="13313" width="46.625" style="270" customWidth="1"/>
    <col min="13314" max="13314" width="0" style="270" hidden="1" customWidth="1"/>
    <col min="13315" max="13315" width="7.25" style="270" customWidth="1"/>
    <col min="13316" max="13316" width="0" style="270" hidden="1" customWidth="1"/>
    <col min="13317" max="13317" width="12" style="270" customWidth="1"/>
    <col min="13318" max="13318" width="13" style="270" customWidth="1"/>
    <col min="13319" max="13319" width="12.875" style="270" customWidth="1"/>
    <col min="13320" max="13320" width="12.125" style="270" customWidth="1"/>
    <col min="13321" max="13321" width="12.625" style="270" customWidth="1"/>
    <col min="13322" max="13322" width="13.125" style="270" customWidth="1"/>
    <col min="13323" max="13323" width="16.25" style="270" customWidth="1"/>
    <col min="13324" max="13324" width="11.375" style="270" customWidth="1"/>
    <col min="13325" max="13325" width="17.875" style="270" customWidth="1"/>
    <col min="13326" max="13326" width="15.75" style="270" bestFit="1" customWidth="1"/>
    <col min="13327" max="13567" width="9.125" style="270"/>
    <col min="13568" max="13568" width="4.75" style="270" customWidth="1"/>
    <col min="13569" max="13569" width="46.625" style="270" customWidth="1"/>
    <col min="13570" max="13570" width="0" style="270" hidden="1" customWidth="1"/>
    <col min="13571" max="13571" width="7.25" style="270" customWidth="1"/>
    <col min="13572" max="13572" width="0" style="270" hidden="1" customWidth="1"/>
    <col min="13573" max="13573" width="12" style="270" customWidth="1"/>
    <col min="13574" max="13574" width="13" style="270" customWidth="1"/>
    <col min="13575" max="13575" width="12.875" style="270" customWidth="1"/>
    <col min="13576" max="13576" width="12.125" style="270" customWidth="1"/>
    <col min="13577" max="13577" width="12.625" style="270" customWidth="1"/>
    <col min="13578" max="13578" width="13.125" style="270" customWidth="1"/>
    <col min="13579" max="13579" width="16.25" style="270" customWidth="1"/>
    <col min="13580" max="13580" width="11.375" style="270" customWidth="1"/>
    <col min="13581" max="13581" width="17.875" style="270" customWidth="1"/>
    <col min="13582" max="13582" width="15.75" style="270" bestFit="1" customWidth="1"/>
    <col min="13583" max="13823" width="9.125" style="270"/>
    <col min="13824" max="13824" width="4.75" style="270" customWidth="1"/>
    <col min="13825" max="13825" width="46.625" style="270" customWidth="1"/>
    <col min="13826" max="13826" width="0" style="270" hidden="1" customWidth="1"/>
    <col min="13827" max="13827" width="7.25" style="270" customWidth="1"/>
    <col min="13828" max="13828" width="0" style="270" hidden="1" customWidth="1"/>
    <col min="13829" max="13829" width="12" style="270" customWidth="1"/>
    <col min="13830" max="13830" width="13" style="270" customWidth="1"/>
    <col min="13831" max="13831" width="12.875" style="270" customWidth="1"/>
    <col min="13832" max="13832" width="12.125" style="270" customWidth="1"/>
    <col min="13833" max="13833" width="12.625" style="270" customWidth="1"/>
    <col min="13834" max="13834" width="13.125" style="270" customWidth="1"/>
    <col min="13835" max="13835" width="16.25" style="270" customWidth="1"/>
    <col min="13836" max="13836" width="11.375" style="270" customWidth="1"/>
    <col min="13837" max="13837" width="17.875" style="270" customWidth="1"/>
    <col min="13838" max="13838" width="15.75" style="270" bestFit="1" customWidth="1"/>
    <col min="13839" max="14079" width="9.125" style="270"/>
    <col min="14080" max="14080" width="4.75" style="270" customWidth="1"/>
    <col min="14081" max="14081" width="46.625" style="270" customWidth="1"/>
    <col min="14082" max="14082" width="0" style="270" hidden="1" customWidth="1"/>
    <col min="14083" max="14083" width="7.25" style="270" customWidth="1"/>
    <col min="14084" max="14084" width="0" style="270" hidden="1" customWidth="1"/>
    <col min="14085" max="14085" width="12" style="270" customWidth="1"/>
    <col min="14086" max="14086" width="13" style="270" customWidth="1"/>
    <col min="14087" max="14087" width="12.875" style="270" customWidth="1"/>
    <col min="14088" max="14088" width="12.125" style="270" customWidth="1"/>
    <col min="14089" max="14089" width="12.625" style="270" customWidth="1"/>
    <col min="14090" max="14090" width="13.125" style="270" customWidth="1"/>
    <col min="14091" max="14091" width="16.25" style="270" customWidth="1"/>
    <col min="14092" max="14092" width="11.375" style="270" customWidth="1"/>
    <col min="14093" max="14093" width="17.875" style="270" customWidth="1"/>
    <col min="14094" max="14094" width="15.75" style="270" bestFit="1" customWidth="1"/>
    <col min="14095" max="14335" width="9.125" style="270"/>
    <col min="14336" max="14336" width="4.75" style="270" customWidth="1"/>
    <col min="14337" max="14337" width="46.625" style="270" customWidth="1"/>
    <col min="14338" max="14338" width="0" style="270" hidden="1" customWidth="1"/>
    <col min="14339" max="14339" width="7.25" style="270" customWidth="1"/>
    <col min="14340" max="14340" width="0" style="270" hidden="1" customWidth="1"/>
    <col min="14341" max="14341" width="12" style="270" customWidth="1"/>
    <col min="14342" max="14342" width="13" style="270" customWidth="1"/>
    <col min="14343" max="14343" width="12.875" style="270" customWidth="1"/>
    <col min="14344" max="14344" width="12.125" style="270" customWidth="1"/>
    <col min="14345" max="14345" width="12.625" style="270" customWidth="1"/>
    <col min="14346" max="14346" width="13.125" style="270" customWidth="1"/>
    <col min="14347" max="14347" width="16.25" style="270" customWidth="1"/>
    <col min="14348" max="14348" width="11.375" style="270" customWidth="1"/>
    <col min="14349" max="14349" width="17.875" style="270" customWidth="1"/>
    <col min="14350" max="14350" width="15.75" style="270" bestFit="1" customWidth="1"/>
    <col min="14351" max="14591" width="9.125" style="270"/>
    <col min="14592" max="14592" width="4.75" style="270" customWidth="1"/>
    <col min="14593" max="14593" width="46.625" style="270" customWidth="1"/>
    <col min="14594" max="14594" width="0" style="270" hidden="1" customWidth="1"/>
    <col min="14595" max="14595" width="7.25" style="270" customWidth="1"/>
    <col min="14596" max="14596" width="0" style="270" hidden="1" customWidth="1"/>
    <col min="14597" max="14597" width="12" style="270" customWidth="1"/>
    <col min="14598" max="14598" width="13" style="270" customWidth="1"/>
    <col min="14599" max="14599" width="12.875" style="270" customWidth="1"/>
    <col min="14600" max="14600" width="12.125" style="270" customWidth="1"/>
    <col min="14601" max="14601" width="12.625" style="270" customWidth="1"/>
    <col min="14602" max="14602" width="13.125" style="270" customWidth="1"/>
    <col min="14603" max="14603" width="16.25" style="270" customWidth="1"/>
    <col min="14604" max="14604" width="11.375" style="270" customWidth="1"/>
    <col min="14605" max="14605" width="17.875" style="270" customWidth="1"/>
    <col min="14606" max="14606" width="15.75" style="270" bestFit="1" customWidth="1"/>
    <col min="14607" max="14847" width="9.125" style="270"/>
    <col min="14848" max="14848" width="4.75" style="270" customWidth="1"/>
    <col min="14849" max="14849" width="46.625" style="270" customWidth="1"/>
    <col min="14850" max="14850" width="0" style="270" hidden="1" customWidth="1"/>
    <col min="14851" max="14851" width="7.25" style="270" customWidth="1"/>
    <col min="14852" max="14852" width="0" style="270" hidden="1" customWidth="1"/>
    <col min="14853" max="14853" width="12" style="270" customWidth="1"/>
    <col min="14854" max="14854" width="13" style="270" customWidth="1"/>
    <col min="14855" max="14855" width="12.875" style="270" customWidth="1"/>
    <col min="14856" max="14856" width="12.125" style="270" customWidth="1"/>
    <col min="14857" max="14857" width="12.625" style="270" customWidth="1"/>
    <col min="14858" max="14858" width="13.125" style="270" customWidth="1"/>
    <col min="14859" max="14859" width="16.25" style="270" customWidth="1"/>
    <col min="14860" max="14860" width="11.375" style="270" customWidth="1"/>
    <col min="14861" max="14861" width="17.875" style="270" customWidth="1"/>
    <col min="14862" max="14862" width="15.75" style="270" bestFit="1" customWidth="1"/>
    <col min="14863" max="15103" width="9.125" style="270"/>
    <col min="15104" max="15104" width="4.75" style="270" customWidth="1"/>
    <col min="15105" max="15105" width="46.625" style="270" customWidth="1"/>
    <col min="15106" max="15106" width="0" style="270" hidden="1" customWidth="1"/>
    <col min="15107" max="15107" width="7.25" style="270" customWidth="1"/>
    <col min="15108" max="15108" width="0" style="270" hidden="1" customWidth="1"/>
    <col min="15109" max="15109" width="12" style="270" customWidth="1"/>
    <col min="15110" max="15110" width="13" style="270" customWidth="1"/>
    <col min="15111" max="15111" width="12.875" style="270" customWidth="1"/>
    <col min="15112" max="15112" width="12.125" style="270" customWidth="1"/>
    <col min="15113" max="15113" width="12.625" style="270" customWidth="1"/>
    <col min="15114" max="15114" width="13.125" style="270" customWidth="1"/>
    <col min="15115" max="15115" width="16.25" style="270" customWidth="1"/>
    <col min="15116" max="15116" width="11.375" style="270" customWidth="1"/>
    <col min="15117" max="15117" width="17.875" style="270" customWidth="1"/>
    <col min="15118" max="15118" width="15.75" style="270" bestFit="1" customWidth="1"/>
    <col min="15119" max="15359" width="9.125" style="270"/>
    <col min="15360" max="15360" width="4.75" style="270" customWidth="1"/>
    <col min="15361" max="15361" width="46.625" style="270" customWidth="1"/>
    <col min="15362" max="15362" width="0" style="270" hidden="1" customWidth="1"/>
    <col min="15363" max="15363" width="7.25" style="270" customWidth="1"/>
    <col min="15364" max="15364" width="0" style="270" hidden="1" customWidth="1"/>
    <col min="15365" max="15365" width="12" style="270" customWidth="1"/>
    <col min="15366" max="15366" width="13" style="270" customWidth="1"/>
    <col min="15367" max="15367" width="12.875" style="270" customWidth="1"/>
    <col min="15368" max="15368" width="12.125" style="270" customWidth="1"/>
    <col min="15369" max="15369" width="12.625" style="270" customWidth="1"/>
    <col min="15370" max="15370" width="13.125" style="270" customWidth="1"/>
    <col min="15371" max="15371" width="16.25" style="270" customWidth="1"/>
    <col min="15372" max="15372" width="11.375" style="270" customWidth="1"/>
    <col min="15373" max="15373" width="17.875" style="270" customWidth="1"/>
    <col min="15374" max="15374" width="15.75" style="270" bestFit="1" customWidth="1"/>
    <col min="15375" max="15615" width="9.125" style="270"/>
    <col min="15616" max="15616" width="4.75" style="270" customWidth="1"/>
    <col min="15617" max="15617" width="46.625" style="270" customWidth="1"/>
    <col min="15618" max="15618" width="0" style="270" hidden="1" customWidth="1"/>
    <col min="15619" max="15619" width="7.25" style="270" customWidth="1"/>
    <col min="15620" max="15620" width="0" style="270" hidden="1" customWidth="1"/>
    <col min="15621" max="15621" width="12" style="270" customWidth="1"/>
    <col min="15622" max="15622" width="13" style="270" customWidth="1"/>
    <col min="15623" max="15623" width="12.875" style="270" customWidth="1"/>
    <col min="15624" max="15624" width="12.125" style="270" customWidth="1"/>
    <col min="15625" max="15625" width="12.625" style="270" customWidth="1"/>
    <col min="15626" max="15626" width="13.125" style="270" customWidth="1"/>
    <col min="15627" max="15627" width="16.25" style="270" customWidth="1"/>
    <col min="15628" max="15628" width="11.375" style="270" customWidth="1"/>
    <col min="15629" max="15629" width="17.875" style="270" customWidth="1"/>
    <col min="15630" max="15630" width="15.75" style="270" bestFit="1" customWidth="1"/>
    <col min="15631" max="15871" width="9.125" style="270"/>
    <col min="15872" max="15872" width="4.75" style="270" customWidth="1"/>
    <col min="15873" max="15873" width="46.625" style="270" customWidth="1"/>
    <col min="15874" max="15874" width="0" style="270" hidden="1" customWidth="1"/>
    <col min="15875" max="15875" width="7.25" style="270" customWidth="1"/>
    <col min="15876" max="15876" width="0" style="270" hidden="1" customWidth="1"/>
    <col min="15877" max="15877" width="12" style="270" customWidth="1"/>
    <col min="15878" max="15878" width="13" style="270" customWidth="1"/>
    <col min="15879" max="15879" width="12.875" style="270" customWidth="1"/>
    <col min="15880" max="15880" width="12.125" style="270" customWidth="1"/>
    <col min="15881" max="15881" width="12.625" style="270" customWidth="1"/>
    <col min="15882" max="15882" width="13.125" style="270" customWidth="1"/>
    <col min="15883" max="15883" width="16.25" style="270" customWidth="1"/>
    <col min="15884" max="15884" width="11.375" style="270" customWidth="1"/>
    <col min="15885" max="15885" width="17.875" style="270" customWidth="1"/>
    <col min="15886" max="15886" width="15.75" style="270" bestFit="1" customWidth="1"/>
    <col min="15887" max="16127" width="9.125" style="270"/>
    <col min="16128" max="16128" width="4.75" style="270" customWidth="1"/>
    <col min="16129" max="16129" width="46.625" style="270" customWidth="1"/>
    <col min="16130" max="16130" width="0" style="270" hidden="1" customWidth="1"/>
    <col min="16131" max="16131" width="7.25" style="270" customWidth="1"/>
    <col min="16132" max="16132" width="0" style="270" hidden="1" customWidth="1"/>
    <col min="16133" max="16133" width="12" style="270" customWidth="1"/>
    <col min="16134" max="16134" width="13" style="270" customWidth="1"/>
    <col min="16135" max="16135" width="12.875" style="270" customWidth="1"/>
    <col min="16136" max="16136" width="12.125" style="270" customWidth="1"/>
    <col min="16137" max="16137" width="12.625" style="270" customWidth="1"/>
    <col min="16138" max="16138" width="13.125" style="270" customWidth="1"/>
    <col min="16139" max="16139" width="16.25" style="270" customWidth="1"/>
    <col min="16140" max="16140" width="11.375" style="270" customWidth="1"/>
    <col min="16141" max="16141" width="17.875" style="270" customWidth="1"/>
    <col min="16142" max="16142" width="15.75" style="270" bestFit="1" customWidth="1"/>
    <col min="16143" max="16384" width="9.125" style="270"/>
  </cols>
  <sheetData>
    <row r="1" spans="1:14" ht="18.75" customHeight="1" x14ac:dyDescent="0.25">
      <c r="L1" s="405" t="s">
        <v>490</v>
      </c>
      <c r="M1" s="405"/>
    </row>
    <row r="2" spans="1:14" ht="21" customHeight="1" x14ac:dyDescent="0.25">
      <c r="A2" s="400" t="s">
        <v>63</v>
      </c>
      <c r="B2" s="401"/>
      <c r="C2" s="401"/>
      <c r="D2" s="401"/>
      <c r="E2" s="401"/>
      <c r="F2" s="401"/>
      <c r="G2" s="401"/>
      <c r="H2" s="401"/>
      <c r="I2" s="401"/>
      <c r="J2" s="401"/>
      <c r="K2" s="401"/>
      <c r="L2" s="401"/>
      <c r="M2" s="401"/>
    </row>
    <row r="3" spans="1:14" ht="23.25" customHeight="1" x14ac:dyDescent="0.25">
      <c r="A3" s="402" t="str">
        <f>'B07-PS'!A4:K4</f>
        <v>(Kèm theo Nghị quyết số:          /NQ-HĐND, ngày        /3/2023 của HĐND huyện Mường Tè</v>
      </c>
      <c r="B3" s="403"/>
      <c r="C3" s="403"/>
      <c r="D3" s="403"/>
      <c r="E3" s="403"/>
      <c r="F3" s="403"/>
      <c r="G3" s="403"/>
      <c r="H3" s="403"/>
      <c r="I3" s="403"/>
      <c r="J3" s="403"/>
      <c r="K3" s="403"/>
      <c r="L3" s="403"/>
      <c r="M3" s="403"/>
    </row>
    <row r="4" spans="1:14" x14ac:dyDescent="0.25">
      <c r="A4" s="3"/>
      <c r="B4" s="4"/>
      <c r="C4" s="4"/>
      <c r="D4" s="3"/>
      <c r="E4" s="3"/>
      <c r="F4" s="3"/>
      <c r="G4" s="5"/>
      <c r="H4" s="5"/>
      <c r="I4" s="406" t="s">
        <v>433</v>
      </c>
      <c r="J4" s="406"/>
      <c r="K4" s="406"/>
      <c r="L4" s="406"/>
      <c r="M4" s="406"/>
    </row>
    <row r="5" spans="1:14" ht="21" customHeight="1" x14ac:dyDescent="0.25">
      <c r="A5" s="407" t="s">
        <v>0</v>
      </c>
      <c r="B5" s="407" t="s">
        <v>36</v>
      </c>
      <c r="C5" s="407" t="s">
        <v>37</v>
      </c>
      <c r="D5" s="407" t="s">
        <v>38</v>
      </c>
      <c r="E5" s="407" t="s">
        <v>39</v>
      </c>
      <c r="F5" s="407" t="s">
        <v>40</v>
      </c>
      <c r="G5" s="407"/>
      <c r="H5" s="399" t="s">
        <v>41</v>
      </c>
      <c r="I5" s="399" t="s">
        <v>42</v>
      </c>
      <c r="J5" s="399" t="s">
        <v>43</v>
      </c>
      <c r="K5" s="399" t="s">
        <v>65</v>
      </c>
      <c r="L5" s="408" t="s">
        <v>44</v>
      </c>
      <c r="M5" s="407" t="s">
        <v>2</v>
      </c>
    </row>
    <row r="6" spans="1:14" x14ac:dyDescent="0.25">
      <c r="A6" s="407"/>
      <c r="B6" s="407"/>
      <c r="C6" s="407"/>
      <c r="D6" s="407"/>
      <c r="E6" s="407"/>
      <c r="F6" s="407" t="s">
        <v>45</v>
      </c>
      <c r="G6" s="407" t="s">
        <v>46</v>
      </c>
      <c r="H6" s="399"/>
      <c r="I6" s="399"/>
      <c r="J6" s="399"/>
      <c r="K6" s="399"/>
      <c r="L6" s="408"/>
      <c r="M6" s="407"/>
    </row>
    <row r="7" spans="1:14" ht="34.5" customHeight="1" x14ac:dyDescent="0.25">
      <c r="A7" s="407"/>
      <c r="B7" s="407"/>
      <c r="C7" s="407"/>
      <c r="D7" s="407"/>
      <c r="E7" s="407"/>
      <c r="F7" s="407"/>
      <c r="G7" s="407"/>
      <c r="H7" s="399"/>
      <c r="I7" s="399"/>
      <c r="J7" s="399"/>
      <c r="K7" s="399"/>
      <c r="L7" s="408"/>
      <c r="M7" s="407"/>
    </row>
    <row r="8" spans="1:14" s="276" customFormat="1" ht="23.25" customHeight="1" x14ac:dyDescent="0.2">
      <c r="A8" s="271"/>
      <c r="B8" s="271" t="s">
        <v>47</v>
      </c>
      <c r="C8" s="271"/>
      <c r="D8" s="272"/>
      <c r="E8" s="271"/>
      <c r="F8" s="271"/>
      <c r="G8" s="273">
        <f t="shared" ref="G8:L8" si="0">G9</f>
        <v>1600</v>
      </c>
      <c r="H8" s="273">
        <f t="shared" si="0"/>
        <v>1467.87</v>
      </c>
      <c r="I8" s="273">
        <f t="shared" si="0"/>
        <v>1193.0930000000001</v>
      </c>
      <c r="J8" s="273">
        <f t="shared" si="0"/>
        <v>274.77699999999982</v>
      </c>
      <c r="K8" s="273">
        <f t="shared" si="0"/>
        <v>0</v>
      </c>
      <c r="L8" s="273">
        <f t="shared" si="0"/>
        <v>0</v>
      </c>
      <c r="M8" s="274"/>
      <c r="N8" s="275"/>
    </row>
    <row r="9" spans="1:14" s="283" customFormat="1" ht="45.75" customHeight="1" x14ac:dyDescent="0.2">
      <c r="A9" s="277" t="s">
        <v>12</v>
      </c>
      <c r="B9" s="278" t="s">
        <v>48</v>
      </c>
      <c r="C9" s="279"/>
      <c r="D9" s="280"/>
      <c r="E9" s="279"/>
      <c r="F9" s="279"/>
      <c r="G9" s="281">
        <f t="shared" ref="G9:L9" si="1">SUM(G10:G10)</f>
        <v>1600</v>
      </c>
      <c r="H9" s="281">
        <f t="shared" si="1"/>
        <v>1467.87</v>
      </c>
      <c r="I9" s="281">
        <f t="shared" si="1"/>
        <v>1193.0930000000001</v>
      </c>
      <c r="J9" s="281">
        <f t="shared" si="1"/>
        <v>274.77699999999982</v>
      </c>
      <c r="K9" s="281">
        <f t="shared" si="1"/>
        <v>0</v>
      </c>
      <c r="L9" s="281">
        <f t="shared" si="1"/>
        <v>0</v>
      </c>
      <c r="M9" s="282"/>
    </row>
    <row r="10" spans="1:14" s="287" customFormat="1" ht="60" customHeight="1" x14ac:dyDescent="0.2">
      <c r="A10" s="284">
        <v>1</v>
      </c>
      <c r="B10" s="8" t="s">
        <v>62</v>
      </c>
      <c r="C10" s="17"/>
      <c r="D10" s="285" t="s">
        <v>66</v>
      </c>
      <c r="E10" s="285"/>
      <c r="F10" s="17" t="s">
        <v>67</v>
      </c>
      <c r="G10" s="288">
        <v>1600</v>
      </c>
      <c r="H10" s="288">
        <v>1467.87</v>
      </c>
      <c r="I10" s="288">
        <v>1193.0930000000001</v>
      </c>
      <c r="J10" s="288">
        <f>H10-I10</f>
        <v>274.77699999999982</v>
      </c>
      <c r="K10" s="288"/>
      <c r="L10" s="17" t="s">
        <v>49</v>
      </c>
      <c r="M10" s="286"/>
    </row>
    <row r="12" spans="1:14" s="6" customFormat="1" x14ac:dyDescent="0.2">
      <c r="A12" s="404"/>
      <c r="B12" s="404"/>
      <c r="C12" s="404"/>
      <c r="D12" s="404"/>
      <c r="E12" s="404"/>
      <c r="F12" s="404"/>
      <c r="G12" s="404"/>
      <c r="H12" s="404"/>
      <c r="I12" s="404"/>
      <c r="J12" s="404"/>
      <c r="K12" s="404"/>
      <c r="L12" s="404"/>
      <c r="M12" s="404"/>
    </row>
  </sheetData>
  <mergeCells count="19">
    <mergeCell ref="C5:C7"/>
    <mergeCell ref="D5:D7"/>
    <mergeCell ref="E5:E7"/>
    <mergeCell ref="I5:I7"/>
    <mergeCell ref="A2:M2"/>
    <mergeCell ref="A3:M3"/>
    <mergeCell ref="A12:M12"/>
    <mergeCell ref="L1:M1"/>
    <mergeCell ref="I4:M4"/>
    <mergeCell ref="F5:G5"/>
    <mergeCell ref="H5:H7"/>
    <mergeCell ref="J5:J7"/>
    <mergeCell ref="K5:K7"/>
    <mergeCell ref="L5:L7"/>
    <mergeCell ref="M5:M7"/>
    <mergeCell ref="F6:F7"/>
    <mergeCell ref="G6:G7"/>
    <mergeCell ref="A5:A7"/>
    <mergeCell ref="B5:B7"/>
  </mergeCells>
  <conditionalFormatting sqref="C10">
    <cfRule type="expression" dxfId="1" priority="7" stopIfTrue="1">
      <formula>+COUNTIF(#REF!,#REF!)&gt;1</formula>
    </cfRule>
  </conditionalFormatting>
  <conditionalFormatting sqref="D10">
    <cfRule type="expression" dxfId="0" priority="1" stopIfTrue="1">
      <formula>+COUNTIF(#REF!,#REF!)&gt;1</formula>
    </cfRule>
  </conditionalFormatting>
  <pageMargins left="0.31496062992125984" right="0" top="0.55118110236220474" bottom="0.31496062992125984" header="0.31496062992125984" footer="0.31496062992125984"/>
  <pageSetup paperSize="9" scale="80" orientation="landscape" r:id="rId1"/>
  <headerFooter>
    <oddHeader>Page &amp;P</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3"/>
  <sheetViews>
    <sheetView tabSelected="1" workbookViewId="0">
      <selection activeCell="B14" sqref="B14"/>
    </sheetView>
  </sheetViews>
  <sheetFormatPr defaultRowHeight="14.25" x14ac:dyDescent="0.2"/>
  <cols>
    <col min="1" max="1" width="5.625" style="212" customWidth="1"/>
    <col min="2" max="2" width="59.625" style="212" customWidth="1"/>
    <col min="3" max="4" width="15.25" style="212" customWidth="1"/>
    <col min="5" max="5" width="15.25" style="213" customWidth="1"/>
    <col min="6" max="6" width="22" style="212" customWidth="1"/>
    <col min="7" max="7" width="10.375" style="212" customWidth="1"/>
    <col min="8" max="9" width="9.125" style="212"/>
    <col min="10" max="10" width="10.625" style="212" bestFit="1" customWidth="1"/>
    <col min="11" max="11" width="9.625" style="212" bestFit="1" customWidth="1"/>
    <col min="12" max="256" width="9.125" style="212"/>
    <col min="257" max="257" width="5.625" style="212" customWidth="1"/>
    <col min="258" max="258" width="59.625" style="212" customWidth="1"/>
    <col min="259" max="261" width="15.25" style="212" customWidth="1"/>
    <col min="262" max="262" width="22" style="212" customWidth="1"/>
    <col min="263" max="263" width="10.375" style="212" customWidth="1"/>
    <col min="264" max="265" width="9.125" style="212"/>
    <col min="266" max="266" width="10.625" style="212" bestFit="1" customWidth="1"/>
    <col min="267" max="267" width="9.625" style="212" bestFit="1" customWidth="1"/>
    <col min="268" max="512" width="9.125" style="212"/>
    <col min="513" max="513" width="5.625" style="212" customWidth="1"/>
    <col min="514" max="514" width="59.625" style="212" customWidth="1"/>
    <col min="515" max="517" width="15.25" style="212" customWidth="1"/>
    <col min="518" max="518" width="22" style="212" customWidth="1"/>
    <col min="519" max="519" width="10.375" style="212" customWidth="1"/>
    <col min="520" max="521" width="9.125" style="212"/>
    <col min="522" max="522" width="10.625" style="212" bestFit="1" customWidth="1"/>
    <col min="523" max="523" width="9.625" style="212" bestFit="1" customWidth="1"/>
    <col min="524" max="768" width="9.125" style="212"/>
    <col min="769" max="769" width="5.625" style="212" customWidth="1"/>
    <col min="770" max="770" width="59.625" style="212" customWidth="1"/>
    <col min="771" max="773" width="15.25" style="212" customWidth="1"/>
    <col min="774" max="774" width="22" style="212" customWidth="1"/>
    <col min="775" max="775" width="10.375" style="212" customWidth="1"/>
    <col min="776" max="777" width="9.125" style="212"/>
    <col min="778" max="778" width="10.625" style="212" bestFit="1" customWidth="1"/>
    <col min="779" max="779" width="9.625" style="212" bestFit="1" customWidth="1"/>
    <col min="780" max="1024" width="9.125" style="212"/>
    <col min="1025" max="1025" width="5.625" style="212" customWidth="1"/>
    <col min="1026" max="1026" width="59.625" style="212" customWidth="1"/>
    <col min="1027" max="1029" width="15.25" style="212" customWidth="1"/>
    <col min="1030" max="1030" width="22" style="212" customWidth="1"/>
    <col min="1031" max="1031" width="10.375" style="212" customWidth="1"/>
    <col min="1032" max="1033" width="9.125" style="212"/>
    <col min="1034" max="1034" width="10.625" style="212" bestFit="1" customWidth="1"/>
    <col min="1035" max="1035" width="9.625" style="212" bestFit="1" customWidth="1"/>
    <col min="1036" max="1280" width="9.125" style="212"/>
    <col min="1281" max="1281" width="5.625" style="212" customWidth="1"/>
    <col min="1282" max="1282" width="59.625" style="212" customWidth="1"/>
    <col min="1283" max="1285" width="15.25" style="212" customWidth="1"/>
    <col min="1286" max="1286" width="22" style="212" customWidth="1"/>
    <col min="1287" max="1287" width="10.375" style="212" customWidth="1"/>
    <col min="1288" max="1289" width="9.125" style="212"/>
    <col min="1290" max="1290" width="10.625" style="212" bestFit="1" customWidth="1"/>
    <col min="1291" max="1291" width="9.625" style="212" bestFit="1" customWidth="1"/>
    <col min="1292" max="1536" width="9.125" style="212"/>
    <col min="1537" max="1537" width="5.625" style="212" customWidth="1"/>
    <col min="1538" max="1538" width="59.625" style="212" customWidth="1"/>
    <col min="1539" max="1541" width="15.25" style="212" customWidth="1"/>
    <col min="1542" max="1542" width="22" style="212" customWidth="1"/>
    <col min="1543" max="1543" width="10.375" style="212" customWidth="1"/>
    <col min="1544" max="1545" width="9.125" style="212"/>
    <col min="1546" max="1546" width="10.625" style="212" bestFit="1" customWidth="1"/>
    <col min="1547" max="1547" width="9.625" style="212" bestFit="1" customWidth="1"/>
    <col min="1548" max="1792" width="9.125" style="212"/>
    <col min="1793" max="1793" width="5.625" style="212" customWidth="1"/>
    <col min="1794" max="1794" width="59.625" style="212" customWidth="1"/>
    <col min="1795" max="1797" width="15.25" style="212" customWidth="1"/>
    <col min="1798" max="1798" width="22" style="212" customWidth="1"/>
    <col min="1799" max="1799" width="10.375" style="212" customWidth="1"/>
    <col min="1800" max="1801" width="9.125" style="212"/>
    <col min="1802" max="1802" width="10.625" style="212" bestFit="1" customWidth="1"/>
    <col min="1803" max="1803" width="9.625" style="212" bestFit="1" customWidth="1"/>
    <col min="1804" max="2048" width="9.125" style="212"/>
    <col min="2049" max="2049" width="5.625" style="212" customWidth="1"/>
    <col min="2050" max="2050" width="59.625" style="212" customWidth="1"/>
    <col min="2051" max="2053" width="15.25" style="212" customWidth="1"/>
    <col min="2054" max="2054" width="22" style="212" customWidth="1"/>
    <col min="2055" max="2055" width="10.375" style="212" customWidth="1"/>
    <col min="2056" max="2057" width="9.125" style="212"/>
    <col min="2058" max="2058" width="10.625" style="212" bestFit="1" customWidth="1"/>
    <col min="2059" max="2059" width="9.625" style="212" bestFit="1" customWidth="1"/>
    <col min="2060" max="2304" width="9.125" style="212"/>
    <col min="2305" max="2305" width="5.625" style="212" customWidth="1"/>
    <col min="2306" max="2306" width="59.625" style="212" customWidth="1"/>
    <col min="2307" max="2309" width="15.25" style="212" customWidth="1"/>
    <col min="2310" max="2310" width="22" style="212" customWidth="1"/>
    <col min="2311" max="2311" width="10.375" style="212" customWidth="1"/>
    <col min="2312" max="2313" width="9.125" style="212"/>
    <col min="2314" max="2314" width="10.625" style="212" bestFit="1" customWidth="1"/>
    <col min="2315" max="2315" width="9.625" style="212" bestFit="1" customWidth="1"/>
    <col min="2316" max="2560" width="9.125" style="212"/>
    <col min="2561" max="2561" width="5.625" style="212" customWidth="1"/>
    <col min="2562" max="2562" width="59.625" style="212" customWidth="1"/>
    <col min="2563" max="2565" width="15.25" style="212" customWidth="1"/>
    <col min="2566" max="2566" width="22" style="212" customWidth="1"/>
    <col min="2567" max="2567" width="10.375" style="212" customWidth="1"/>
    <col min="2568" max="2569" width="9.125" style="212"/>
    <col min="2570" max="2570" width="10.625" style="212" bestFit="1" customWidth="1"/>
    <col min="2571" max="2571" width="9.625" style="212" bestFit="1" customWidth="1"/>
    <col min="2572" max="2816" width="9.125" style="212"/>
    <col min="2817" max="2817" width="5.625" style="212" customWidth="1"/>
    <col min="2818" max="2818" width="59.625" style="212" customWidth="1"/>
    <col min="2819" max="2821" width="15.25" style="212" customWidth="1"/>
    <col min="2822" max="2822" width="22" style="212" customWidth="1"/>
    <col min="2823" max="2823" width="10.375" style="212" customWidth="1"/>
    <col min="2824" max="2825" width="9.125" style="212"/>
    <col min="2826" max="2826" width="10.625" style="212" bestFit="1" customWidth="1"/>
    <col min="2827" max="2827" width="9.625" style="212" bestFit="1" customWidth="1"/>
    <col min="2828" max="3072" width="9.125" style="212"/>
    <col min="3073" max="3073" width="5.625" style="212" customWidth="1"/>
    <col min="3074" max="3074" width="59.625" style="212" customWidth="1"/>
    <col min="3075" max="3077" width="15.25" style="212" customWidth="1"/>
    <col min="3078" max="3078" width="22" style="212" customWidth="1"/>
    <col min="3079" max="3079" width="10.375" style="212" customWidth="1"/>
    <col min="3080" max="3081" width="9.125" style="212"/>
    <col min="3082" max="3082" width="10.625" style="212" bestFit="1" customWidth="1"/>
    <col min="3083" max="3083" width="9.625" style="212" bestFit="1" customWidth="1"/>
    <col min="3084" max="3328" width="9.125" style="212"/>
    <col min="3329" max="3329" width="5.625" style="212" customWidth="1"/>
    <col min="3330" max="3330" width="59.625" style="212" customWidth="1"/>
    <col min="3331" max="3333" width="15.25" style="212" customWidth="1"/>
    <col min="3334" max="3334" width="22" style="212" customWidth="1"/>
    <col min="3335" max="3335" width="10.375" style="212" customWidth="1"/>
    <col min="3336" max="3337" width="9.125" style="212"/>
    <col min="3338" max="3338" width="10.625" style="212" bestFit="1" customWidth="1"/>
    <col min="3339" max="3339" width="9.625" style="212" bestFit="1" customWidth="1"/>
    <col min="3340" max="3584" width="9.125" style="212"/>
    <col min="3585" max="3585" width="5.625" style="212" customWidth="1"/>
    <col min="3586" max="3586" width="59.625" style="212" customWidth="1"/>
    <col min="3587" max="3589" width="15.25" style="212" customWidth="1"/>
    <col min="3590" max="3590" width="22" style="212" customWidth="1"/>
    <col min="3591" max="3591" width="10.375" style="212" customWidth="1"/>
    <col min="3592" max="3593" width="9.125" style="212"/>
    <col min="3594" max="3594" width="10.625" style="212" bestFit="1" customWidth="1"/>
    <col min="3595" max="3595" width="9.625" style="212" bestFit="1" customWidth="1"/>
    <col min="3596" max="3840" width="9.125" style="212"/>
    <col min="3841" max="3841" width="5.625" style="212" customWidth="1"/>
    <col min="3842" max="3842" width="59.625" style="212" customWidth="1"/>
    <col min="3843" max="3845" width="15.25" style="212" customWidth="1"/>
    <col min="3846" max="3846" width="22" style="212" customWidth="1"/>
    <col min="3847" max="3847" width="10.375" style="212" customWidth="1"/>
    <col min="3848" max="3849" width="9.125" style="212"/>
    <col min="3850" max="3850" width="10.625" style="212" bestFit="1" customWidth="1"/>
    <col min="3851" max="3851" width="9.625" style="212" bestFit="1" customWidth="1"/>
    <col min="3852" max="4096" width="9.125" style="212"/>
    <col min="4097" max="4097" width="5.625" style="212" customWidth="1"/>
    <col min="4098" max="4098" width="59.625" style="212" customWidth="1"/>
    <col min="4099" max="4101" width="15.25" style="212" customWidth="1"/>
    <col min="4102" max="4102" width="22" style="212" customWidth="1"/>
    <col min="4103" max="4103" width="10.375" style="212" customWidth="1"/>
    <col min="4104" max="4105" width="9.125" style="212"/>
    <col min="4106" max="4106" width="10.625" style="212" bestFit="1" customWidth="1"/>
    <col min="4107" max="4107" width="9.625" style="212" bestFit="1" customWidth="1"/>
    <col min="4108" max="4352" width="9.125" style="212"/>
    <col min="4353" max="4353" width="5.625" style="212" customWidth="1"/>
    <col min="4354" max="4354" width="59.625" style="212" customWidth="1"/>
    <col min="4355" max="4357" width="15.25" style="212" customWidth="1"/>
    <col min="4358" max="4358" width="22" style="212" customWidth="1"/>
    <col min="4359" max="4359" width="10.375" style="212" customWidth="1"/>
    <col min="4360" max="4361" width="9.125" style="212"/>
    <col min="4362" max="4362" width="10.625" style="212" bestFit="1" customWidth="1"/>
    <col min="4363" max="4363" width="9.625" style="212" bestFit="1" customWidth="1"/>
    <col min="4364" max="4608" width="9.125" style="212"/>
    <col min="4609" max="4609" width="5.625" style="212" customWidth="1"/>
    <col min="4610" max="4610" width="59.625" style="212" customWidth="1"/>
    <col min="4611" max="4613" width="15.25" style="212" customWidth="1"/>
    <col min="4614" max="4614" width="22" style="212" customWidth="1"/>
    <col min="4615" max="4615" width="10.375" style="212" customWidth="1"/>
    <col min="4616" max="4617" width="9.125" style="212"/>
    <col min="4618" max="4618" width="10.625" style="212" bestFit="1" customWidth="1"/>
    <col min="4619" max="4619" width="9.625" style="212" bestFit="1" customWidth="1"/>
    <col min="4620" max="4864" width="9.125" style="212"/>
    <col min="4865" max="4865" width="5.625" style="212" customWidth="1"/>
    <col min="4866" max="4866" width="59.625" style="212" customWidth="1"/>
    <col min="4867" max="4869" width="15.25" style="212" customWidth="1"/>
    <col min="4870" max="4870" width="22" style="212" customWidth="1"/>
    <col min="4871" max="4871" width="10.375" style="212" customWidth="1"/>
    <col min="4872" max="4873" width="9.125" style="212"/>
    <col min="4874" max="4874" width="10.625" style="212" bestFit="1" customWidth="1"/>
    <col min="4875" max="4875" width="9.625" style="212" bestFit="1" customWidth="1"/>
    <col min="4876" max="5120" width="9.125" style="212"/>
    <col min="5121" max="5121" width="5.625" style="212" customWidth="1"/>
    <col min="5122" max="5122" width="59.625" style="212" customWidth="1"/>
    <col min="5123" max="5125" width="15.25" style="212" customWidth="1"/>
    <col min="5126" max="5126" width="22" style="212" customWidth="1"/>
    <col min="5127" max="5127" width="10.375" style="212" customWidth="1"/>
    <col min="5128" max="5129" width="9.125" style="212"/>
    <col min="5130" max="5130" width="10.625" style="212" bestFit="1" customWidth="1"/>
    <col min="5131" max="5131" width="9.625" style="212" bestFit="1" customWidth="1"/>
    <col min="5132" max="5376" width="9.125" style="212"/>
    <col min="5377" max="5377" width="5.625" style="212" customWidth="1"/>
    <col min="5378" max="5378" width="59.625" style="212" customWidth="1"/>
    <col min="5379" max="5381" width="15.25" style="212" customWidth="1"/>
    <col min="5382" max="5382" width="22" style="212" customWidth="1"/>
    <col min="5383" max="5383" width="10.375" style="212" customWidth="1"/>
    <col min="5384" max="5385" width="9.125" style="212"/>
    <col min="5386" max="5386" width="10.625" style="212" bestFit="1" customWidth="1"/>
    <col min="5387" max="5387" width="9.625" style="212" bestFit="1" customWidth="1"/>
    <col min="5388" max="5632" width="9.125" style="212"/>
    <col min="5633" max="5633" width="5.625" style="212" customWidth="1"/>
    <col min="5634" max="5634" width="59.625" style="212" customWidth="1"/>
    <col min="5635" max="5637" width="15.25" style="212" customWidth="1"/>
    <col min="5638" max="5638" width="22" style="212" customWidth="1"/>
    <col min="5639" max="5639" width="10.375" style="212" customWidth="1"/>
    <col min="5640" max="5641" width="9.125" style="212"/>
    <col min="5642" max="5642" width="10.625" style="212" bestFit="1" customWidth="1"/>
    <col min="5643" max="5643" width="9.625" style="212" bestFit="1" customWidth="1"/>
    <col min="5644" max="5888" width="9.125" style="212"/>
    <col min="5889" max="5889" width="5.625" style="212" customWidth="1"/>
    <col min="5890" max="5890" width="59.625" style="212" customWidth="1"/>
    <col min="5891" max="5893" width="15.25" style="212" customWidth="1"/>
    <col min="5894" max="5894" width="22" style="212" customWidth="1"/>
    <col min="5895" max="5895" width="10.375" style="212" customWidth="1"/>
    <col min="5896" max="5897" width="9.125" style="212"/>
    <col min="5898" max="5898" width="10.625" style="212" bestFit="1" customWidth="1"/>
    <col min="5899" max="5899" width="9.625" style="212" bestFit="1" customWidth="1"/>
    <col min="5900" max="6144" width="9.125" style="212"/>
    <col min="6145" max="6145" width="5.625" style="212" customWidth="1"/>
    <col min="6146" max="6146" width="59.625" style="212" customWidth="1"/>
    <col min="6147" max="6149" width="15.25" style="212" customWidth="1"/>
    <col min="6150" max="6150" width="22" style="212" customWidth="1"/>
    <col min="6151" max="6151" width="10.375" style="212" customWidth="1"/>
    <col min="6152" max="6153" width="9.125" style="212"/>
    <col min="6154" max="6154" width="10.625" style="212" bestFit="1" customWidth="1"/>
    <col min="6155" max="6155" width="9.625" style="212" bestFit="1" customWidth="1"/>
    <col min="6156" max="6400" width="9.125" style="212"/>
    <col min="6401" max="6401" width="5.625" style="212" customWidth="1"/>
    <col min="6402" max="6402" width="59.625" style="212" customWidth="1"/>
    <col min="6403" max="6405" width="15.25" style="212" customWidth="1"/>
    <col min="6406" max="6406" width="22" style="212" customWidth="1"/>
    <col min="6407" max="6407" width="10.375" style="212" customWidth="1"/>
    <col min="6408" max="6409" width="9.125" style="212"/>
    <col min="6410" max="6410" width="10.625" style="212" bestFit="1" customWidth="1"/>
    <col min="6411" max="6411" width="9.625" style="212" bestFit="1" customWidth="1"/>
    <col min="6412" max="6656" width="9.125" style="212"/>
    <col min="6657" max="6657" width="5.625" style="212" customWidth="1"/>
    <col min="6658" max="6658" width="59.625" style="212" customWidth="1"/>
    <col min="6659" max="6661" width="15.25" style="212" customWidth="1"/>
    <col min="6662" max="6662" width="22" style="212" customWidth="1"/>
    <col min="6663" max="6663" width="10.375" style="212" customWidth="1"/>
    <col min="6664" max="6665" width="9.125" style="212"/>
    <col min="6666" max="6666" width="10.625" style="212" bestFit="1" customWidth="1"/>
    <col min="6667" max="6667" width="9.625" style="212" bestFit="1" customWidth="1"/>
    <col min="6668" max="6912" width="9.125" style="212"/>
    <col min="6913" max="6913" width="5.625" style="212" customWidth="1"/>
    <col min="6914" max="6914" width="59.625" style="212" customWidth="1"/>
    <col min="6915" max="6917" width="15.25" style="212" customWidth="1"/>
    <col min="6918" max="6918" width="22" style="212" customWidth="1"/>
    <col min="6919" max="6919" width="10.375" style="212" customWidth="1"/>
    <col min="6920" max="6921" width="9.125" style="212"/>
    <col min="6922" max="6922" width="10.625" style="212" bestFit="1" customWidth="1"/>
    <col min="6923" max="6923" width="9.625" style="212" bestFit="1" customWidth="1"/>
    <col min="6924" max="7168" width="9.125" style="212"/>
    <col min="7169" max="7169" width="5.625" style="212" customWidth="1"/>
    <col min="7170" max="7170" width="59.625" style="212" customWidth="1"/>
    <col min="7171" max="7173" width="15.25" style="212" customWidth="1"/>
    <col min="7174" max="7174" width="22" style="212" customWidth="1"/>
    <col min="7175" max="7175" width="10.375" style="212" customWidth="1"/>
    <col min="7176" max="7177" width="9.125" style="212"/>
    <col min="7178" max="7178" width="10.625" style="212" bestFit="1" customWidth="1"/>
    <col min="7179" max="7179" width="9.625" style="212" bestFit="1" customWidth="1"/>
    <col min="7180" max="7424" width="9.125" style="212"/>
    <col min="7425" max="7425" width="5.625" style="212" customWidth="1"/>
    <col min="7426" max="7426" width="59.625" style="212" customWidth="1"/>
    <col min="7427" max="7429" width="15.25" style="212" customWidth="1"/>
    <col min="7430" max="7430" width="22" style="212" customWidth="1"/>
    <col min="7431" max="7431" width="10.375" style="212" customWidth="1"/>
    <col min="7432" max="7433" width="9.125" style="212"/>
    <col min="7434" max="7434" width="10.625" style="212" bestFit="1" customWidth="1"/>
    <col min="7435" max="7435" width="9.625" style="212" bestFit="1" customWidth="1"/>
    <col min="7436" max="7680" width="9.125" style="212"/>
    <col min="7681" max="7681" width="5.625" style="212" customWidth="1"/>
    <col min="7682" max="7682" width="59.625" style="212" customWidth="1"/>
    <col min="7683" max="7685" width="15.25" style="212" customWidth="1"/>
    <col min="7686" max="7686" width="22" style="212" customWidth="1"/>
    <col min="7687" max="7687" width="10.375" style="212" customWidth="1"/>
    <col min="7688" max="7689" width="9.125" style="212"/>
    <col min="7690" max="7690" width="10.625" style="212" bestFit="1" customWidth="1"/>
    <col min="7691" max="7691" width="9.625" style="212" bestFit="1" customWidth="1"/>
    <col min="7692" max="7936" width="9.125" style="212"/>
    <col min="7937" max="7937" width="5.625" style="212" customWidth="1"/>
    <col min="7938" max="7938" width="59.625" style="212" customWidth="1"/>
    <col min="7939" max="7941" width="15.25" style="212" customWidth="1"/>
    <col min="7942" max="7942" width="22" style="212" customWidth="1"/>
    <col min="7943" max="7943" width="10.375" style="212" customWidth="1"/>
    <col min="7944" max="7945" width="9.125" style="212"/>
    <col min="7946" max="7946" width="10.625" style="212" bestFit="1" customWidth="1"/>
    <col min="7947" max="7947" width="9.625" style="212" bestFit="1" customWidth="1"/>
    <col min="7948" max="8192" width="9.125" style="212"/>
    <col min="8193" max="8193" width="5.625" style="212" customWidth="1"/>
    <col min="8194" max="8194" width="59.625" style="212" customWidth="1"/>
    <col min="8195" max="8197" width="15.25" style="212" customWidth="1"/>
    <col min="8198" max="8198" width="22" style="212" customWidth="1"/>
    <col min="8199" max="8199" width="10.375" style="212" customWidth="1"/>
    <col min="8200" max="8201" width="9.125" style="212"/>
    <col min="8202" max="8202" width="10.625" style="212" bestFit="1" customWidth="1"/>
    <col min="8203" max="8203" width="9.625" style="212" bestFit="1" customWidth="1"/>
    <col min="8204" max="8448" width="9.125" style="212"/>
    <col min="8449" max="8449" width="5.625" style="212" customWidth="1"/>
    <col min="8450" max="8450" width="59.625" style="212" customWidth="1"/>
    <col min="8451" max="8453" width="15.25" style="212" customWidth="1"/>
    <col min="8454" max="8454" width="22" style="212" customWidth="1"/>
    <col min="8455" max="8455" width="10.375" style="212" customWidth="1"/>
    <col min="8456" max="8457" width="9.125" style="212"/>
    <col min="8458" max="8458" width="10.625" style="212" bestFit="1" customWidth="1"/>
    <col min="8459" max="8459" width="9.625" style="212" bestFit="1" customWidth="1"/>
    <col min="8460" max="8704" width="9.125" style="212"/>
    <col min="8705" max="8705" width="5.625" style="212" customWidth="1"/>
    <col min="8706" max="8706" width="59.625" style="212" customWidth="1"/>
    <col min="8707" max="8709" width="15.25" style="212" customWidth="1"/>
    <col min="8710" max="8710" width="22" style="212" customWidth="1"/>
    <col min="8711" max="8711" width="10.375" style="212" customWidth="1"/>
    <col min="8712" max="8713" width="9.125" style="212"/>
    <col min="8714" max="8714" width="10.625" style="212" bestFit="1" customWidth="1"/>
    <col min="8715" max="8715" width="9.625" style="212" bestFit="1" customWidth="1"/>
    <col min="8716" max="8960" width="9.125" style="212"/>
    <col min="8961" max="8961" width="5.625" style="212" customWidth="1"/>
    <col min="8962" max="8962" width="59.625" style="212" customWidth="1"/>
    <col min="8963" max="8965" width="15.25" style="212" customWidth="1"/>
    <col min="8966" max="8966" width="22" style="212" customWidth="1"/>
    <col min="8967" max="8967" width="10.375" style="212" customWidth="1"/>
    <col min="8968" max="8969" width="9.125" style="212"/>
    <col min="8970" max="8970" width="10.625" style="212" bestFit="1" customWidth="1"/>
    <col min="8971" max="8971" width="9.625" style="212" bestFit="1" customWidth="1"/>
    <col min="8972" max="9216" width="9.125" style="212"/>
    <col min="9217" max="9217" width="5.625" style="212" customWidth="1"/>
    <col min="9218" max="9218" width="59.625" style="212" customWidth="1"/>
    <col min="9219" max="9221" width="15.25" style="212" customWidth="1"/>
    <col min="9222" max="9222" width="22" style="212" customWidth="1"/>
    <col min="9223" max="9223" width="10.375" style="212" customWidth="1"/>
    <col min="9224" max="9225" width="9.125" style="212"/>
    <col min="9226" max="9226" width="10.625" style="212" bestFit="1" customWidth="1"/>
    <col min="9227" max="9227" width="9.625" style="212" bestFit="1" customWidth="1"/>
    <col min="9228" max="9472" width="9.125" style="212"/>
    <col min="9473" max="9473" width="5.625" style="212" customWidth="1"/>
    <col min="9474" max="9474" width="59.625" style="212" customWidth="1"/>
    <col min="9475" max="9477" width="15.25" style="212" customWidth="1"/>
    <col min="9478" max="9478" width="22" style="212" customWidth="1"/>
    <col min="9479" max="9479" width="10.375" style="212" customWidth="1"/>
    <col min="9480" max="9481" width="9.125" style="212"/>
    <col min="9482" max="9482" width="10.625" style="212" bestFit="1" customWidth="1"/>
    <col min="9483" max="9483" width="9.625" style="212" bestFit="1" customWidth="1"/>
    <col min="9484" max="9728" width="9.125" style="212"/>
    <col min="9729" max="9729" width="5.625" style="212" customWidth="1"/>
    <col min="9730" max="9730" width="59.625" style="212" customWidth="1"/>
    <col min="9731" max="9733" width="15.25" style="212" customWidth="1"/>
    <col min="9734" max="9734" width="22" style="212" customWidth="1"/>
    <col min="9735" max="9735" width="10.375" style="212" customWidth="1"/>
    <col min="9736" max="9737" width="9.125" style="212"/>
    <col min="9738" max="9738" width="10.625" style="212" bestFit="1" customWidth="1"/>
    <col min="9739" max="9739" width="9.625" style="212" bestFit="1" customWidth="1"/>
    <col min="9740" max="9984" width="9.125" style="212"/>
    <col min="9985" max="9985" width="5.625" style="212" customWidth="1"/>
    <col min="9986" max="9986" width="59.625" style="212" customWidth="1"/>
    <col min="9987" max="9989" width="15.25" style="212" customWidth="1"/>
    <col min="9990" max="9990" width="22" style="212" customWidth="1"/>
    <col min="9991" max="9991" width="10.375" style="212" customWidth="1"/>
    <col min="9992" max="9993" width="9.125" style="212"/>
    <col min="9994" max="9994" width="10.625" style="212" bestFit="1" customWidth="1"/>
    <col min="9995" max="9995" width="9.625" style="212" bestFit="1" customWidth="1"/>
    <col min="9996" max="10240" width="9.125" style="212"/>
    <col min="10241" max="10241" width="5.625" style="212" customWidth="1"/>
    <col min="10242" max="10242" width="59.625" style="212" customWidth="1"/>
    <col min="10243" max="10245" width="15.25" style="212" customWidth="1"/>
    <col min="10246" max="10246" width="22" style="212" customWidth="1"/>
    <col min="10247" max="10247" width="10.375" style="212" customWidth="1"/>
    <col min="10248" max="10249" width="9.125" style="212"/>
    <col min="10250" max="10250" width="10.625" style="212" bestFit="1" customWidth="1"/>
    <col min="10251" max="10251" width="9.625" style="212" bestFit="1" customWidth="1"/>
    <col min="10252" max="10496" width="9.125" style="212"/>
    <col min="10497" max="10497" width="5.625" style="212" customWidth="1"/>
    <col min="10498" max="10498" width="59.625" style="212" customWidth="1"/>
    <col min="10499" max="10501" width="15.25" style="212" customWidth="1"/>
    <col min="10502" max="10502" width="22" style="212" customWidth="1"/>
    <col min="10503" max="10503" width="10.375" style="212" customWidth="1"/>
    <col min="10504" max="10505" width="9.125" style="212"/>
    <col min="10506" max="10506" width="10.625" style="212" bestFit="1" customWidth="1"/>
    <col min="10507" max="10507" width="9.625" style="212" bestFit="1" customWidth="1"/>
    <col min="10508" max="10752" width="9.125" style="212"/>
    <col min="10753" max="10753" width="5.625" style="212" customWidth="1"/>
    <col min="10754" max="10754" width="59.625" style="212" customWidth="1"/>
    <col min="10755" max="10757" width="15.25" style="212" customWidth="1"/>
    <col min="10758" max="10758" width="22" style="212" customWidth="1"/>
    <col min="10759" max="10759" width="10.375" style="212" customWidth="1"/>
    <col min="10760" max="10761" width="9.125" style="212"/>
    <col min="10762" max="10762" width="10.625" style="212" bestFit="1" customWidth="1"/>
    <col min="10763" max="10763" width="9.625" style="212" bestFit="1" customWidth="1"/>
    <col min="10764" max="11008" width="9.125" style="212"/>
    <col min="11009" max="11009" width="5.625" style="212" customWidth="1"/>
    <col min="11010" max="11010" width="59.625" style="212" customWidth="1"/>
    <col min="11011" max="11013" width="15.25" style="212" customWidth="1"/>
    <col min="11014" max="11014" width="22" style="212" customWidth="1"/>
    <col min="11015" max="11015" width="10.375" style="212" customWidth="1"/>
    <col min="11016" max="11017" width="9.125" style="212"/>
    <col min="11018" max="11018" width="10.625" style="212" bestFit="1" customWidth="1"/>
    <col min="11019" max="11019" width="9.625" style="212" bestFit="1" customWidth="1"/>
    <col min="11020" max="11264" width="9.125" style="212"/>
    <col min="11265" max="11265" width="5.625" style="212" customWidth="1"/>
    <col min="11266" max="11266" width="59.625" style="212" customWidth="1"/>
    <col min="11267" max="11269" width="15.25" style="212" customWidth="1"/>
    <col min="11270" max="11270" width="22" style="212" customWidth="1"/>
    <col min="11271" max="11271" width="10.375" style="212" customWidth="1"/>
    <col min="11272" max="11273" width="9.125" style="212"/>
    <col min="11274" max="11274" width="10.625" style="212" bestFit="1" customWidth="1"/>
    <col min="11275" max="11275" width="9.625" style="212" bestFit="1" customWidth="1"/>
    <col min="11276" max="11520" width="9.125" style="212"/>
    <col min="11521" max="11521" width="5.625" style="212" customWidth="1"/>
    <col min="11522" max="11522" width="59.625" style="212" customWidth="1"/>
    <col min="11523" max="11525" width="15.25" style="212" customWidth="1"/>
    <col min="11526" max="11526" width="22" style="212" customWidth="1"/>
    <col min="11527" max="11527" width="10.375" style="212" customWidth="1"/>
    <col min="11528" max="11529" width="9.125" style="212"/>
    <col min="11530" max="11530" width="10.625" style="212" bestFit="1" customWidth="1"/>
    <col min="11531" max="11531" width="9.625" style="212" bestFit="1" customWidth="1"/>
    <col min="11532" max="11776" width="9.125" style="212"/>
    <col min="11777" max="11777" width="5.625" style="212" customWidth="1"/>
    <col min="11778" max="11778" width="59.625" style="212" customWidth="1"/>
    <col min="11779" max="11781" width="15.25" style="212" customWidth="1"/>
    <col min="11782" max="11782" width="22" style="212" customWidth="1"/>
    <col min="11783" max="11783" width="10.375" style="212" customWidth="1"/>
    <col min="11784" max="11785" width="9.125" style="212"/>
    <col min="11786" max="11786" width="10.625" style="212" bestFit="1" customWidth="1"/>
    <col min="11787" max="11787" width="9.625" style="212" bestFit="1" customWidth="1"/>
    <col min="11788" max="12032" width="9.125" style="212"/>
    <col min="12033" max="12033" width="5.625" style="212" customWidth="1"/>
    <col min="12034" max="12034" width="59.625" style="212" customWidth="1"/>
    <col min="12035" max="12037" width="15.25" style="212" customWidth="1"/>
    <col min="12038" max="12038" width="22" style="212" customWidth="1"/>
    <col min="12039" max="12039" width="10.375" style="212" customWidth="1"/>
    <col min="12040" max="12041" width="9.125" style="212"/>
    <col min="12042" max="12042" width="10.625" style="212" bestFit="1" customWidth="1"/>
    <col min="12043" max="12043" width="9.625" style="212" bestFit="1" customWidth="1"/>
    <col min="12044" max="12288" width="9.125" style="212"/>
    <col min="12289" max="12289" width="5.625" style="212" customWidth="1"/>
    <col min="12290" max="12290" width="59.625" style="212" customWidth="1"/>
    <col min="12291" max="12293" width="15.25" style="212" customWidth="1"/>
    <col min="12294" max="12294" width="22" style="212" customWidth="1"/>
    <col min="12295" max="12295" width="10.375" style="212" customWidth="1"/>
    <col min="12296" max="12297" width="9.125" style="212"/>
    <col min="12298" max="12298" width="10.625" style="212" bestFit="1" customWidth="1"/>
    <col min="12299" max="12299" width="9.625" style="212" bestFit="1" customWidth="1"/>
    <col min="12300" max="12544" width="9.125" style="212"/>
    <col min="12545" max="12545" width="5.625" style="212" customWidth="1"/>
    <col min="12546" max="12546" width="59.625" style="212" customWidth="1"/>
    <col min="12547" max="12549" width="15.25" style="212" customWidth="1"/>
    <col min="12550" max="12550" width="22" style="212" customWidth="1"/>
    <col min="12551" max="12551" width="10.375" style="212" customWidth="1"/>
    <col min="12552" max="12553" width="9.125" style="212"/>
    <col min="12554" max="12554" width="10.625" style="212" bestFit="1" customWidth="1"/>
    <col min="12555" max="12555" width="9.625" style="212" bestFit="1" customWidth="1"/>
    <col min="12556" max="12800" width="9.125" style="212"/>
    <col min="12801" max="12801" width="5.625" style="212" customWidth="1"/>
    <col min="12802" max="12802" width="59.625" style="212" customWidth="1"/>
    <col min="12803" max="12805" width="15.25" style="212" customWidth="1"/>
    <col min="12806" max="12806" width="22" style="212" customWidth="1"/>
    <col min="12807" max="12807" width="10.375" style="212" customWidth="1"/>
    <col min="12808" max="12809" width="9.125" style="212"/>
    <col min="12810" max="12810" width="10.625" style="212" bestFit="1" customWidth="1"/>
    <col min="12811" max="12811" width="9.625" style="212" bestFit="1" customWidth="1"/>
    <col min="12812" max="13056" width="9.125" style="212"/>
    <col min="13057" max="13057" width="5.625" style="212" customWidth="1"/>
    <col min="13058" max="13058" width="59.625" style="212" customWidth="1"/>
    <col min="13059" max="13061" width="15.25" style="212" customWidth="1"/>
    <col min="13062" max="13062" width="22" style="212" customWidth="1"/>
    <col min="13063" max="13063" width="10.375" style="212" customWidth="1"/>
    <col min="13064" max="13065" width="9.125" style="212"/>
    <col min="13066" max="13066" width="10.625" style="212" bestFit="1" customWidth="1"/>
    <col min="13067" max="13067" width="9.625" style="212" bestFit="1" customWidth="1"/>
    <col min="13068" max="13312" width="9.125" style="212"/>
    <col min="13313" max="13313" width="5.625" style="212" customWidth="1"/>
    <col min="13314" max="13314" width="59.625" style="212" customWidth="1"/>
    <col min="13315" max="13317" width="15.25" style="212" customWidth="1"/>
    <col min="13318" max="13318" width="22" style="212" customWidth="1"/>
    <col min="13319" max="13319" width="10.375" style="212" customWidth="1"/>
    <col min="13320" max="13321" width="9.125" style="212"/>
    <col min="13322" max="13322" width="10.625" style="212" bestFit="1" customWidth="1"/>
    <col min="13323" max="13323" width="9.625" style="212" bestFit="1" customWidth="1"/>
    <col min="13324" max="13568" width="9.125" style="212"/>
    <col min="13569" max="13569" width="5.625" style="212" customWidth="1"/>
    <col min="13570" max="13570" width="59.625" style="212" customWidth="1"/>
    <col min="13571" max="13573" width="15.25" style="212" customWidth="1"/>
    <col min="13574" max="13574" width="22" style="212" customWidth="1"/>
    <col min="13575" max="13575" width="10.375" style="212" customWidth="1"/>
    <col min="13576" max="13577" width="9.125" style="212"/>
    <col min="13578" max="13578" width="10.625" style="212" bestFit="1" customWidth="1"/>
    <col min="13579" max="13579" width="9.625" style="212" bestFit="1" customWidth="1"/>
    <col min="13580" max="13824" width="9.125" style="212"/>
    <col min="13825" max="13825" width="5.625" style="212" customWidth="1"/>
    <col min="13826" max="13826" width="59.625" style="212" customWidth="1"/>
    <col min="13827" max="13829" width="15.25" style="212" customWidth="1"/>
    <col min="13830" max="13830" width="22" style="212" customWidth="1"/>
    <col min="13831" max="13831" width="10.375" style="212" customWidth="1"/>
    <col min="13832" max="13833" width="9.125" style="212"/>
    <col min="13834" max="13834" width="10.625" style="212" bestFit="1" customWidth="1"/>
    <col min="13835" max="13835" width="9.625" style="212" bestFit="1" customWidth="1"/>
    <col min="13836" max="14080" width="9.125" style="212"/>
    <col min="14081" max="14081" width="5.625" style="212" customWidth="1"/>
    <col min="14082" max="14082" width="59.625" style="212" customWidth="1"/>
    <col min="14083" max="14085" width="15.25" style="212" customWidth="1"/>
    <col min="14086" max="14086" width="22" style="212" customWidth="1"/>
    <col min="14087" max="14087" width="10.375" style="212" customWidth="1"/>
    <col min="14088" max="14089" width="9.125" style="212"/>
    <col min="14090" max="14090" width="10.625" style="212" bestFit="1" customWidth="1"/>
    <col min="14091" max="14091" width="9.625" style="212" bestFit="1" customWidth="1"/>
    <col min="14092" max="14336" width="9.125" style="212"/>
    <col min="14337" max="14337" width="5.625" style="212" customWidth="1"/>
    <col min="14338" max="14338" width="59.625" style="212" customWidth="1"/>
    <col min="14339" max="14341" width="15.25" style="212" customWidth="1"/>
    <col min="14342" max="14342" width="22" style="212" customWidth="1"/>
    <col min="14343" max="14343" width="10.375" style="212" customWidth="1"/>
    <col min="14344" max="14345" width="9.125" style="212"/>
    <col min="14346" max="14346" width="10.625" style="212" bestFit="1" customWidth="1"/>
    <col min="14347" max="14347" width="9.625" style="212" bestFit="1" customWidth="1"/>
    <col min="14348" max="14592" width="9.125" style="212"/>
    <col min="14593" max="14593" width="5.625" style="212" customWidth="1"/>
    <col min="14594" max="14594" width="59.625" style="212" customWidth="1"/>
    <col min="14595" max="14597" width="15.25" style="212" customWidth="1"/>
    <col min="14598" max="14598" width="22" style="212" customWidth="1"/>
    <col min="14599" max="14599" width="10.375" style="212" customWidth="1"/>
    <col min="14600" max="14601" width="9.125" style="212"/>
    <col min="14602" max="14602" width="10.625" style="212" bestFit="1" customWidth="1"/>
    <col min="14603" max="14603" width="9.625" style="212" bestFit="1" customWidth="1"/>
    <col min="14604" max="14848" width="9.125" style="212"/>
    <col min="14849" max="14849" width="5.625" style="212" customWidth="1"/>
    <col min="14850" max="14850" width="59.625" style="212" customWidth="1"/>
    <col min="14851" max="14853" width="15.25" style="212" customWidth="1"/>
    <col min="14854" max="14854" width="22" style="212" customWidth="1"/>
    <col min="14855" max="14855" width="10.375" style="212" customWidth="1"/>
    <col min="14856" max="14857" width="9.125" style="212"/>
    <col min="14858" max="14858" width="10.625" style="212" bestFit="1" customWidth="1"/>
    <col min="14859" max="14859" width="9.625" style="212" bestFit="1" customWidth="1"/>
    <col min="14860" max="15104" width="9.125" style="212"/>
    <col min="15105" max="15105" width="5.625" style="212" customWidth="1"/>
    <col min="15106" max="15106" width="59.625" style="212" customWidth="1"/>
    <col min="15107" max="15109" width="15.25" style="212" customWidth="1"/>
    <col min="15110" max="15110" width="22" style="212" customWidth="1"/>
    <col min="15111" max="15111" width="10.375" style="212" customWidth="1"/>
    <col min="15112" max="15113" width="9.125" style="212"/>
    <col min="15114" max="15114" width="10.625" style="212" bestFit="1" customWidth="1"/>
    <col min="15115" max="15115" width="9.625" style="212" bestFit="1" customWidth="1"/>
    <col min="15116" max="15360" width="9.125" style="212"/>
    <col min="15361" max="15361" width="5.625" style="212" customWidth="1"/>
    <col min="15362" max="15362" width="59.625" style="212" customWidth="1"/>
    <col min="15363" max="15365" width="15.25" style="212" customWidth="1"/>
    <col min="15366" max="15366" width="22" style="212" customWidth="1"/>
    <col min="15367" max="15367" width="10.375" style="212" customWidth="1"/>
    <col min="15368" max="15369" width="9.125" style="212"/>
    <col min="15370" max="15370" width="10.625" style="212" bestFit="1" customWidth="1"/>
    <col min="15371" max="15371" width="9.625" style="212" bestFit="1" customWidth="1"/>
    <col min="15372" max="15616" width="9.125" style="212"/>
    <col min="15617" max="15617" width="5.625" style="212" customWidth="1"/>
    <col min="15618" max="15618" width="59.625" style="212" customWidth="1"/>
    <col min="15619" max="15621" width="15.25" style="212" customWidth="1"/>
    <col min="15622" max="15622" width="22" style="212" customWidth="1"/>
    <col min="15623" max="15623" width="10.375" style="212" customWidth="1"/>
    <col min="15624" max="15625" width="9.125" style="212"/>
    <col min="15626" max="15626" width="10.625" style="212" bestFit="1" customWidth="1"/>
    <col min="15627" max="15627" width="9.625" style="212" bestFit="1" customWidth="1"/>
    <col min="15628" max="15872" width="9.125" style="212"/>
    <col min="15873" max="15873" width="5.625" style="212" customWidth="1"/>
    <col min="15874" max="15874" width="59.625" style="212" customWidth="1"/>
    <col min="15875" max="15877" width="15.25" style="212" customWidth="1"/>
    <col min="15878" max="15878" width="22" style="212" customWidth="1"/>
    <col min="15879" max="15879" width="10.375" style="212" customWidth="1"/>
    <col min="15880" max="15881" width="9.125" style="212"/>
    <col min="15882" max="15882" width="10.625" style="212" bestFit="1" customWidth="1"/>
    <col min="15883" max="15883" width="9.625" style="212" bestFit="1" customWidth="1"/>
    <col min="15884" max="16128" width="9.125" style="212"/>
    <col min="16129" max="16129" width="5.625" style="212" customWidth="1"/>
    <col min="16130" max="16130" width="59.625" style="212" customWidth="1"/>
    <col min="16131" max="16133" width="15.25" style="212" customWidth="1"/>
    <col min="16134" max="16134" width="22" style="212" customWidth="1"/>
    <col min="16135" max="16135" width="10.375" style="212" customWidth="1"/>
    <col min="16136" max="16137" width="9.125" style="212"/>
    <col min="16138" max="16138" width="10.625" style="212" bestFit="1" customWidth="1"/>
    <col min="16139" max="16139" width="9.625" style="212" bestFit="1" customWidth="1"/>
    <col min="16140" max="16384" width="9.125" style="212"/>
  </cols>
  <sheetData>
    <row r="1" spans="1:11" ht="21.75" customHeight="1" x14ac:dyDescent="0.25">
      <c r="F1" s="419" t="s">
        <v>488</v>
      </c>
      <c r="G1" s="419"/>
    </row>
    <row r="2" spans="1:11" s="215" customFormat="1" ht="15.75" x14ac:dyDescent="0.25">
      <c r="A2" s="420" t="s">
        <v>345</v>
      </c>
      <c r="B2" s="420"/>
      <c r="C2" s="420"/>
      <c r="D2" s="420"/>
      <c r="E2" s="420"/>
      <c r="F2" s="420"/>
      <c r="G2" s="420"/>
    </row>
    <row r="3" spans="1:11" s="215" customFormat="1" ht="15.75" x14ac:dyDescent="0.2">
      <c r="A3" s="421" t="s">
        <v>346</v>
      </c>
      <c r="B3" s="422"/>
      <c r="C3" s="422"/>
      <c r="D3" s="422"/>
      <c r="E3" s="422"/>
      <c r="F3" s="422"/>
      <c r="G3" s="422"/>
    </row>
    <row r="4" spans="1:11" s="215" customFormat="1" ht="21" customHeight="1" x14ac:dyDescent="0.2">
      <c r="A4" s="423" t="str">
        <f>'B3-CT GNBV'!A3:F3</f>
        <v>(Kèm theo Nghị quyết số:          /NQ-HĐND, ngày        /3/2023 của HĐND huyện Mường Tè</v>
      </c>
      <c r="B4" s="424"/>
      <c r="C4" s="424"/>
      <c r="D4" s="424"/>
      <c r="E4" s="424"/>
      <c r="F4" s="424"/>
      <c r="G4" s="424"/>
    </row>
    <row r="5" spans="1:11" s="215" customFormat="1" ht="15.75" x14ac:dyDescent="0.25">
      <c r="A5" s="216"/>
      <c r="B5" s="216"/>
      <c r="C5" s="216"/>
      <c r="D5" s="216"/>
      <c r="E5" s="425" t="s">
        <v>76</v>
      </c>
      <c r="F5" s="425"/>
      <c r="G5" s="425"/>
    </row>
    <row r="6" spans="1:11" ht="25.5" customHeight="1" x14ac:dyDescent="0.2">
      <c r="A6" s="412" t="s">
        <v>347</v>
      </c>
      <c r="B6" s="412" t="s">
        <v>29</v>
      </c>
      <c r="C6" s="426" t="s">
        <v>348</v>
      </c>
      <c r="D6" s="427"/>
      <c r="E6" s="412" t="s">
        <v>349</v>
      </c>
      <c r="F6" s="428" t="s">
        <v>350</v>
      </c>
      <c r="G6" s="412" t="s">
        <v>2</v>
      </c>
    </row>
    <row r="7" spans="1:11" ht="25.5" customHeight="1" x14ac:dyDescent="0.2">
      <c r="A7" s="413"/>
      <c r="B7" s="413"/>
      <c r="C7" s="412" t="s">
        <v>351</v>
      </c>
      <c r="D7" s="412" t="s">
        <v>46</v>
      </c>
      <c r="E7" s="413"/>
      <c r="F7" s="429"/>
      <c r="G7" s="413"/>
    </row>
    <row r="8" spans="1:11" x14ac:dyDescent="0.2">
      <c r="A8" s="414"/>
      <c r="B8" s="414"/>
      <c r="C8" s="414"/>
      <c r="D8" s="414"/>
      <c r="E8" s="414"/>
      <c r="F8" s="430"/>
      <c r="G8" s="414"/>
    </row>
    <row r="9" spans="1:11" x14ac:dyDescent="0.2">
      <c r="A9" s="217">
        <v>1</v>
      </c>
      <c r="B9" s="217">
        <v>2</v>
      </c>
      <c r="C9" s="217"/>
      <c r="D9" s="217"/>
      <c r="E9" s="217">
        <v>5</v>
      </c>
      <c r="F9" s="147">
        <v>6</v>
      </c>
      <c r="G9" s="217">
        <v>7</v>
      </c>
    </row>
    <row r="10" spans="1:11" ht="21.75" customHeight="1" x14ac:dyDescent="0.2">
      <c r="A10" s="217"/>
      <c r="B10" s="217" t="s">
        <v>14</v>
      </c>
      <c r="C10" s="217"/>
      <c r="D10" s="218">
        <f>D11+D45</f>
        <v>22336</v>
      </c>
      <c r="E10" s="218">
        <f>E11+E45</f>
        <v>14581.83</v>
      </c>
      <c r="F10" s="147"/>
      <c r="G10" s="217"/>
      <c r="K10" s="219"/>
    </row>
    <row r="11" spans="1:11" ht="20.100000000000001" customHeight="1" x14ac:dyDescent="0.2">
      <c r="A11" s="217" t="s">
        <v>3</v>
      </c>
      <c r="B11" s="217" t="s">
        <v>352</v>
      </c>
      <c r="C11" s="217"/>
      <c r="D11" s="220">
        <f>D12+D16+D22</f>
        <v>17436</v>
      </c>
      <c r="E11" s="220">
        <f>E12+E16+E22</f>
        <v>12581.83</v>
      </c>
      <c r="F11" s="147"/>
      <c r="G11" s="217"/>
    </row>
    <row r="12" spans="1:11" ht="20.100000000000001" customHeight="1" x14ac:dyDescent="0.2">
      <c r="A12" s="217" t="s">
        <v>12</v>
      </c>
      <c r="B12" s="221" t="s">
        <v>353</v>
      </c>
      <c r="C12" s="222"/>
      <c r="D12" s="218">
        <f>D13+D14+D15</f>
        <v>4000</v>
      </c>
      <c r="E12" s="218">
        <f>E13+E14+E15</f>
        <v>4000</v>
      </c>
      <c r="F12" s="147"/>
      <c r="G12" s="217"/>
    </row>
    <row r="13" spans="1:11" ht="30" x14ac:dyDescent="0.2">
      <c r="A13" s="223">
        <v>1</v>
      </c>
      <c r="B13" s="224" t="s">
        <v>354</v>
      </c>
      <c r="C13" s="223" t="s">
        <v>355</v>
      </c>
      <c r="D13" s="225">
        <v>1266</v>
      </c>
      <c r="E13" s="226">
        <v>1266</v>
      </c>
      <c r="F13" s="415" t="s">
        <v>356</v>
      </c>
      <c r="G13" s="223"/>
      <c r="K13" s="228"/>
    </row>
    <row r="14" spans="1:11" ht="30" x14ac:dyDescent="0.2">
      <c r="A14" s="223">
        <v>2</v>
      </c>
      <c r="B14" s="224" t="s">
        <v>357</v>
      </c>
      <c r="C14" s="223" t="s">
        <v>358</v>
      </c>
      <c r="D14" s="225">
        <v>2047</v>
      </c>
      <c r="E14" s="226">
        <v>2047</v>
      </c>
      <c r="F14" s="415"/>
      <c r="G14" s="223"/>
    </row>
    <row r="15" spans="1:11" ht="30" x14ac:dyDescent="0.2">
      <c r="A15" s="223">
        <v>3</v>
      </c>
      <c r="B15" s="224" t="s">
        <v>359</v>
      </c>
      <c r="C15" s="223" t="s">
        <v>360</v>
      </c>
      <c r="D15" s="225">
        <v>687</v>
      </c>
      <c r="E15" s="226">
        <v>687</v>
      </c>
      <c r="F15" s="415"/>
      <c r="G15" s="223"/>
    </row>
    <row r="16" spans="1:11" ht="20.100000000000001" customHeight="1" x14ac:dyDescent="0.2">
      <c r="A16" s="217" t="s">
        <v>15</v>
      </c>
      <c r="B16" s="221" t="s">
        <v>361</v>
      </c>
      <c r="C16" s="222"/>
      <c r="D16" s="220">
        <f>SUM(D17:D21)</f>
        <v>2540</v>
      </c>
      <c r="E16" s="220">
        <f>SUM(E17:E21)</f>
        <v>2224.1</v>
      </c>
      <c r="F16" s="147"/>
      <c r="G16" s="229"/>
    </row>
    <row r="17" spans="1:9" ht="30" x14ac:dyDescent="0.2">
      <c r="A17" s="230">
        <v>1</v>
      </c>
      <c r="B17" s="231" t="s">
        <v>362</v>
      </c>
      <c r="C17" s="22" t="s">
        <v>363</v>
      </c>
      <c r="D17" s="232">
        <v>650</v>
      </c>
      <c r="E17" s="233">
        <v>500</v>
      </c>
      <c r="F17" s="416" t="s">
        <v>364</v>
      </c>
      <c r="G17" s="229"/>
    </row>
    <row r="18" spans="1:9" ht="30" x14ac:dyDescent="0.2">
      <c r="A18" s="230">
        <v>3</v>
      </c>
      <c r="B18" s="231" t="s">
        <v>365</v>
      </c>
      <c r="C18" s="22" t="s">
        <v>366</v>
      </c>
      <c r="D18" s="232">
        <v>700</v>
      </c>
      <c r="E18" s="233">
        <v>555.71600000000001</v>
      </c>
      <c r="F18" s="417"/>
      <c r="G18" s="217"/>
    </row>
    <row r="19" spans="1:9" ht="27.75" customHeight="1" x14ac:dyDescent="0.2">
      <c r="A19" s="19">
        <v>4</v>
      </c>
      <c r="B19" s="231" t="s">
        <v>367</v>
      </c>
      <c r="C19" s="22" t="s">
        <v>368</v>
      </c>
      <c r="D19" s="232">
        <v>600</v>
      </c>
      <c r="E19" s="233">
        <v>450</v>
      </c>
      <c r="F19" s="417"/>
      <c r="G19" s="217"/>
    </row>
    <row r="20" spans="1:9" ht="24" customHeight="1" x14ac:dyDescent="0.2">
      <c r="A20" s="230">
        <v>5</v>
      </c>
      <c r="B20" s="231" t="s">
        <v>369</v>
      </c>
      <c r="C20" s="22"/>
      <c r="D20" s="232">
        <v>590</v>
      </c>
      <c r="E20" s="233">
        <v>590</v>
      </c>
      <c r="F20" s="418"/>
      <c r="G20" s="229"/>
    </row>
    <row r="21" spans="1:9" ht="28.5" customHeight="1" x14ac:dyDescent="0.2">
      <c r="A21" s="230">
        <v>6</v>
      </c>
      <c r="B21" s="231" t="s">
        <v>370</v>
      </c>
      <c r="C21" s="22"/>
      <c r="D21" s="232"/>
      <c r="E21" s="233">
        <v>128.38399999999999</v>
      </c>
      <c r="F21" s="234" t="s">
        <v>371</v>
      </c>
      <c r="G21" s="235" t="s">
        <v>372</v>
      </c>
    </row>
    <row r="22" spans="1:9" ht="21" customHeight="1" x14ac:dyDescent="0.2">
      <c r="A22" s="217" t="s">
        <v>32</v>
      </c>
      <c r="B22" s="236" t="s">
        <v>373</v>
      </c>
      <c r="C22" s="237"/>
      <c r="D22" s="218">
        <f>D23+D25+D28+D43</f>
        <v>10896</v>
      </c>
      <c r="E22" s="218">
        <f>E23+E25+E28+E43</f>
        <v>6357.73</v>
      </c>
      <c r="F22" s="147"/>
      <c r="G22" s="217"/>
    </row>
    <row r="23" spans="1:9" s="244" customFormat="1" ht="15" x14ac:dyDescent="0.25">
      <c r="A23" s="238" t="s">
        <v>374</v>
      </c>
      <c r="B23" s="239" t="s">
        <v>375</v>
      </c>
      <c r="C23" s="240"/>
      <c r="D23" s="241">
        <f>D24</f>
        <v>1116</v>
      </c>
      <c r="E23" s="241">
        <f>E24</f>
        <v>1116</v>
      </c>
      <c r="F23" s="242"/>
      <c r="G23" s="243"/>
    </row>
    <row r="24" spans="1:9" s="247" customFormat="1" ht="30" x14ac:dyDescent="0.2">
      <c r="A24" s="223">
        <v>1</v>
      </c>
      <c r="B24" s="224" t="s">
        <v>376</v>
      </c>
      <c r="C24" s="223" t="s">
        <v>377</v>
      </c>
      <c r="D24" s="225">
        <v>1116</v>
      </c>
      <c r="E24" s="233">
        <v>1116</v>
      </c>
      <c r="F24" s="245" t="s">
        <v>356</v>
      </c>
      <c r="G24" s="246"/>
    </row>
    <row r="25" spans="1:9" s="244" customFormat="1" ht="15" x14ac:dyDescent="0.25">
      <c r="A25" s="238" t="s">
        <v>378</v>
      </c>
      <c r="B25" s="239" t="s">
        <v>379</v>
      </c>
      <c r="C25" s="240"/>
      <c r="D25" s="241">
        <f>D26+D27</f>
        <v>1450</v>
      </c>
      <c r="E25" s="241">
        <f>E26+E27</f>
        <v>766.5</v>
      </c>
      <c r="F25" s="242"/>
      <c r="G25" s="248"/>
    </row>
    <row r="26" spans="1:9" s="247" customFormat="1" ht="30" x14ac:dyDescent="0.2">
      <c r="A26" s="19">
        <v>1</v>
      </c>
      <c r="B26" s="107" t="s">
        <v>380</v>
      </c>
      <c r="C26" s="22" t="s">
        <v>381</v>
      </c>
      <c r="D26" s="249">
        <v>850</v>
      </c>
      <c r="E26" s="226">
        <v>456.5</v>
      </c>
      <c r="F26" s="409" t="s">
        <v>364</v>
      </c>
      <c r="G26" s="250"/>
    </row>
    <row r="27" spans="1:9" s="247" customFormat="1" ht="30" x14ac:dyDescent="0.2">
      <c r="A27" s="19">
        <v>2</v>
      </c>
      <c r="B27" s="107" t="s">
        <v>382</v>
      </c>
      <c r="C27" s="22" t="s">
        <v>383</v>
      </c>
      <c r="D27" s="249">
        <v>600</v>
      </c>
      <c r="E27" s="226">
        <v>310</v>
      </c>
      <c r="F27" s="410"/>
      <c r="G27" s="250"/>
    </row>
    <row r="28" spans="1:9" ht="45" x14ac:dyDescent="0.2">
      <c r="A28" s="238" t="s">
        <v>384</v>
      </c>
      <c r="B28" s="251" t="s">
        <v>385</v>
      </c>
      <c r="C28" s="252"/>
      <c r="D28" s="220">
        <f>SUM(D29:D42)</f>
        <v>7530</v>
      </c>
      <c r="E28" s="220">
        <f>SUM(E29:E42)</f>
        <v>4075.23</v>
      </c>
      <c r="F28" s="253"/>
      <c r="G28" s="254"/>
    </row>
    <row r="29" spans="1:9" ht="30" x14ac:dyDescent="0.2">
      <c r="A29" s="223">
        <v>1</v>
      </c>
      <c r="B29" s="255" t="s">
        <v>386</v>
      </c>
      <c r="C29" s="256" t="s">
        <v>387</v>
      </c>
      <c r="D29" s="257">
        <v>1200</v>
      </c>
      <c r="E29" s="233">
        <v>500</v>
      </c>
      <c r="F29" s="409" t="s">
        <v>371</v>
      </c>
      <c r="G29" s="245"/>
      <c r="I29" s="258"/>
    </row>
    <row r="30" spans="1:9" ht="30" x14ac:dyDescent="0.2">
      <c r="A30" s="223">
        <v>2</v>
      </c>
      <c r="B30" s="255" t="s">
        <v>388</v>
      </c>
      <c r="C30" s="256" t="s">
        <v>389</v>
      </c>
      <c r="D30" s="257">
        <v>900</v>
      </c>
      <c r="E30" s="233">
        <v>380</v>
      </c>
      <c r="F30" s="410"/>
      <c r="G30" s="245"/>
      <c r="I30" s="258"/>
    </row>
    <row r="31" spans="1:9" ht="30" x14ac:dyDescent="0.2">
      <c r="A31" s="223">
        <v>3</v>
      </c>
      <c r="B31" s="255" t="s">
        <v>390</v>
      </c>
      <c r="C31" s="256" t="s">
        <v>391</v>
      </c>
      <c r="D31" s="257">
        <v>750</v>
      </c>
      <c r="E31" s="233">
        <v>300</v>
      </c>
      <c r="F31" s="410"/>
      <c r="G31" s="245"/>
      <c r="I31" s="258"/>
    </row>
    <row r="32" spans="1:9" ht="30" customHeight="1" x14ac:dyDescent="0.2">
      <c r="A32" s="223">
        <v>4</v>
      </c>
      <c r="B32" s="255" t="s">
        <v>392</v>
      </c>
      <c r="C32" s="256" t="s">
        <v>393</v>
      </c>
      <c r="D32" s="257">
        <v>500</v>
      </c>
      <c r="E32" s="233">
        <v>250</v>
      </c>
      <c r="F32" s="410"/>
      <c r="G32" s="245"/>
      <c r="I32" s="258"/>
    </row>
    <row r="33" spans="1:10" ht="30" customHeight="1" x14ac:dyDescent="0.2">
      <c r="A33" s="223">
        <v>5</v>
      </c>
      <c r="B33" s="259" t="s">
        <v>394</v>
      </c>
      <c r="C33" s="256" t="s">
        <v>395</v>
      </c>
      <c r="D33" s="260">
        <v>500</v>
      </c>
      <c r="E33" s="233">
        <v>250</v>
      </c>
      <c r="F33" s="410"/>
      <c r="G33" s="245"/>
      <c r="I33" s="258"/>
    </row>
    <row r="34" spans="1:10" ht="30" x14ac:dyDescent="0.2">
      <c r="A34" s="223">
        <v>6</v>
      </c>
      <c r="B34" s="259" t="s">
        <v>396</v>
      </c>
      <c r="C34" s="256" t="s">
        <v>397</v>
      </c>
      <c r="D34" s="260">
        <v>1000</v>
      </c>
      <c r="E34" s="233">
        <v>400</v>
      </c>
      <c r="F34" s="410"/>
      <c r="G34" s="245"/>
      <c r="I34" s="258"/>
    </row>
    <row r="35" spans="1:10" ht="30" x14ac:dyDescent="0.2">
      <c r="A35" s="223">
        <v>7</v>
      </c>
      <c r="B35" s="259" t="s">
        <v>398</v>
      </c>
      <c r="C35" s="256" t="s">
        <v>399</v>
      </c>
      <c r="D35" s="260">
        <v>780</v>
      </c>
      <c r="E35" s="233">
        <v>341.28300000000002</v>
      </c>
      <c r="F35" s="410"/>
      <c r="G35" s="245"/>
      <c r="I35" s="258"/>
      <c r="J35" s="261"/>
    </row>
    <row r="36" spans="1:10" ht="30" customHeight="1" x14ac:dyDescent="0.2">
      <c r="A36" s="223">
        <v>8</v>
      </c>
      <c r="B36" s="259" t="s">
        <v>400</v>
      </c>
      <c r="C36" s="256"/>
      <c r="D36" s="260">
        <v>150</v>
      </c>
      <c r="E36" s="233">
        <v>100</v>
      </c>
      <c r="F36" s="411"/>
      <c r="G36" s="245"/>
      <c r="I36" s="258"/>
    </row>
    <row r="37" spans="1:10" ht="18" customHeight="1" x14ac:dyDescent="0.2">
      <c r="A37" s="223">
        <v>9</v>
      </c>
      <c r="B37" s="259" t="s">
        <v>401</v>
      </c>
      <c r="C37" s="262"/>
      <c r="D37" s="260">
        <v>300</v>
      </c>
      <c r="E37" s="233">
        <v>150</v>
      </c>
      <c r="F37" s="409" t="s">
        <v>402</v>
      </c>
      <c r="G37" s="245"/>
      <c r="I37" s="258"/>
    </row>
    <row r="38" spans="1:10" ht="18" customHeight="1" x14ac:dyDescent="0.2">
      <c r="A38" s="223">
        <v>10</v>
      </c>
      <c r="B38" s="259" t="s">
        <v>403</v>
      </c>
      <c r="C38" s="262"/>
      <c r="D38" s="260">
        <v>900</v>
      </c>
      <c r="E38" s="233">
        <v>700</v>
      </c>
      <c r="F38" s="410"/>
      <c r="G38" s="245"/>
      <c r="I38" s="258"/>
    </row>
    <row r="39" spans="1:10" ht="18" customHeight="1" x14ac:dyDescent="0.2">
      <c r="A39" s="223">
        <v>11</v>
      </c>
      <c r="B39" s="259" t="s">
        <v>404</v>
      </c>
      <c r="C39" s="262"/>
      <c r="D39" s="260">
        <v>400</v>
      </c>
      <c r="E39" s="233">
        <v>230</v>
      </c>
      <c r="F39" s="410"/>
      <c r="G39" s="245"/>
      <c r="I39" s="258"/>
    </row>
    <row r="40" spans="1:10" ht="18" customHeight="1" x14ac:dyDescent="0.2">
      <c r="A40" s="223">
        <v>12</v>
      </c>
      <c r="B40" s="259" t="s">
        <v>405</v>
      </c>
      <c r="C40" s="262"/>
      <c r="D40" s="260">
        <v>150</v>
      </c>
      <c r="E40" s="233">
        <v>100</v>
      </c>
      <c r="F40" s="411"/>
      <c r="G40" s="245"/>
      <c r="I40" s="258"/>
    </row>
    <row r="41" spans="1:10" ht="36.75" customHeight="1" x14ac:dyDescent="0.2">
      <c r="A41" s="223">
        <v>13</v>
      </c>
      <c r="B41" s="259" t="s">
        <v>406</v>
      </c>
      <c r="C41" s="262"/>
      <c r="D41" s="260"/>
      <c r="E41" s="233">
        <v>284.65600000000001</v>
      </c>
      <c r="F41" s="245" t="s">
        <v>371</v>
      </c>
      <c r="G41" s="409" t="s">
        <v>372</v>
      </c>
      <c r="I41" s="258"/>
    </row>
    <row r="42" spans="1:10" ht="30" x14ac:dyDescent="0.2">
      <c r="A42" s="223">
        <v>14</v>
      </c>
      <c r="B42" s="259" t="s">
        <v>407</v>
      </c>
      <c r="C42" s="262"/>
      <c r="D42" s="260"/>
      <c r="E42" s="233">
        <v>89.290999999999997</v>
      </c>
      <c r="F42" s="245" t="s">
        <v>156</v>
      </c>
      <c r="G42" s="411"/>
      <c r="I42" s="261"/>
    </row>
    <row r="43" spans="1:10" ht="21.75" customHeight="1" x14ac:dyDescent="0.2">
      <c r="A43" s="238" t="s">
        <v>408</v>
      </c>
      <c r="B43" s="263" t="s">
        <v>409</v>
      </c>
      <c r="C43" s="264"/>
      <c r="D43" s="220">
        <f>D44</f>
        <v>800</v>
      </c>
      <c r="E43" s="220">
        <f>E44</f>
        <v>400</v>
      </c>
      <c r="F43" s="265"/>
      <c r="G43" s="245"/>
    </row>
    <row r="44" spans="1:10" ht="19.5" customHeight="1" x14ac:dyDescent="0.2">
      <c r="A44" s="223">
        <v>1</v>
      </c>
      <c r="B44" s="255" t="s">
        <v>410</v>
      </c>
      <c r="C44" s="256"/>
      <c r="D44" s="257">
        <v>800</v>
      </c>
      <c r="E44" s="233">
        <v>400</v>
      </c>
      <c r="F44" s="266" t="s">
        <v>402</v>
      </c>
      <c r="G44" s="245"/>
    </row>
    <row r="45" spans="1:10" ht="15" x14ac:dyDescent="0.2">
      <c r="A45" s="217" t="s">
        <v>4</v>
      </c>
      <c r="B45" s="263" t="s">
        <v>411</v>
      </c>
      <c r="C45" s="264"/>
      <c r="D45" s="220">
        <f>D46</f>
        <v>4900</v>
      </c>
      <c r="E45" s="220">
        <f>E46</f>
        <v>2000</v>
      </c>
      <c r="F45" s="245"/>
      <c r="G45" s="245"/>
    </row>
    <row r="46" spans="1:10" ht="60" x14ac:dyDescent="0.2">
      <c r="A46" s="223"/>
      <c r="B46" s="267" t="s">
        <v>412</v>
      </c>
      <c r="C46" s="268"/>
      <c r="D46" s="220">
        <f>SUM(D47:D53)</f>
        <v>4900</v>
      </c>
      <c r="E46" s="220">
        <f>SUM(E47:E53)</f>
        <v>2000</v>
      </c>
      <c r="F46" s="245"/>
      <c r="G46" s="245"/>
    </row>
    <row r="47" spans="1:10" ht="30" x14ac:dyDescent="0.2">
      <c r="A47" s="223">
        <v>1</v>
      </c>
      <c r="B47" s="255" t="s">
        <v>413</v>
      </c>
      <c r="C47" s="256" t="s">
        <v>414</v>
      </c>
      <c r="D47" s="257">
        <v>400</v>
      </c>
      <c r="E47" s="233">
        <v>150</v>
      </c>
      <c r="F47" s="409" t="s">
        <v>415</v>
      </c>
      <c r="G47" s="409"/>
    </row>
    <row r="48" spans="1:10" ht="30" x14ac:dyDescent="0.2">
      <c r="A48" s="223">
        <v>2</v>
      </c>
      <c r="B48" s="255" t="s">
        <v>416</v>
      </c>
      <c r="C48" s="256" t="s">
        <v>417</v>
      </c>
      <c r="D48" s="257">
        <v>1150</v>
      </c>
      <c r="E48" s="233">
        <v>600</v>
      </c>
      <c r="F48" s="410"/>
      <c r="G48" s="410"/>
    </row>
    <row r="49" spans="1:7" ht="30" x14ac:dyDescent="0.2">
      <c r="A49" s="223">
        <v>3</v>
      </c>
      <c r="B49" s="255" t="s">
        <v>418</v>
      </c>
      <c r="C49" s="256" t="s">
        <v>419</v>
      </c>
      <c r="D49" s="257">
        <v>800</v>
      </c>
      <c r="E49" s="233">
        <v>300</v>
      </c>
      <c r="F49" s="410"/>
      <c r="G49" s="410"/>
    </row>
    <row r="50" spans="1:7" ht="30" x14ac:dyDescent="0.2">
      <c r="A50" s="223">
        <v>4</v>
      </c>
      <c r="B50" s="255" t="s">
        <v>420</v>
      </c>
      <c r="C50" s="256" t="s">
        <v>421</v>
      </c>
      <c r="D50" s="257">
        <v>900</v>
      </c>
      <c r="E50" s="233">
        <v>150</v>
      </c>
      <c r="F50" s="410"/>
      <c r="G50" s="410"/>
    </row>
    <row r="51" spans="1:7" ht="30" x14ac:dyDescent="0.2">
      <c r="A51" s="223">
        <v>5</v>
      </c>
      <c r="B51" s="255" t="s">
        <v>422</v>
      </c>
      <c r="C51" s="256" t="s">
        <v>423</v>
      </c>
      <c r="D51" s="257">
        <v>800</v>
      </c>
      <c r="E51" s="233">
        <v>300</v>
      </c>
      <c r="F51" s="410"/>
      <c r="G51" s="410"/>
    </row>
    <row r="52" spans="1:7" ht="30" x14ac:dyDescent="0.2">
      <c r="A52" s="223">
        <v>6</v>
      </c>
      <c r="B52" s="255" t="s">
        <v>424</v>
      </c>
      <c r="C52" s="256" t="s">
        <v>425</v>
      </c>
      <c r="D52" s="257">
        <v>700</v>
      </c>
      <c r="E52" s="233">
        <v>300</v>
      </c>
      <c r="F52" s="410"/>
      <c r="G52" s="410"/>
    </row>
    <row r="53" spans="1:7" ht="30" x14ac:dyDescent="0.2">
      <c r="A53" s="223">
        <v>7</v>
      </c>
      <c r="B53" s="255" t="s">
        <v>426</v>
      </c>
      <c r="C53" s="256" t="s">
        <v>427</v>
      </c>
      <c r="D53" s="257">
        <v>150</v>
      </c>
      <c r="E53" s="233">
        <v>200</v>
      </c>
      <c r="F53" s="411"/>
      <c r="G53" s="411"/>
    </row>
  </sheetData>
  <mergeCells count="21">
    <mergeCell ref="F26:F27"/>
    <mergeCell ref="F1:G1"/>
    <mergeCell ref="A2:G2"/>
    <mergeCell ref="A3:G3"/>
    <mergeCell ref="A4:G4"/>
    <mergeCell ref="E5:G5"/>
    <mergeCell ref="A6:A8"/>
    <mergeCell ref="B6:B8"/>
    <mergeCell ref="C6:D6"/>
    <mergeCell ref="E6:E8"/>
    <mergeCell ref="F6:F8"/>
    <mergeCell ref="G6:G8"/>
    <mergeCell ref="C7:C8"/>
    <mergeCell ref="D7:D8"/>
    <mergeCell ref="F13:F15"/>
    <mergeCell ref="F17:F20"/>
    <mergeCell ref="F29:F36"/>
    <mergeCell ref="F37:F40"/>
    <mergeCell ref="G41:G42"/>
    <mergeCell ref="F47:F53"/>
    <mergeCell ref="G47:G53"/>
  </mergeCells>
  <pageMargins left="0.31496062992125984" right="0.31496062992125984" top="0.35433070866141736" bottom="0.35433070866141736"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election activeCell="G20" sqref="G20"/>
    </sheetView>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heetViews>
  <sheetFormatPr defaultRowHeight="14.2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heetViews>
  <sheetFormatPr defaultRowHeight="14.2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heetViews>
  <sheetFormatPr defaultRowHeight="14.2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heetViews>
  <sheetFormatPr defaultRowHeight="14.2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heetViews>
  <sheetFormatPr defaultRowHeight="14.25"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heetViews>
  <sheetFormatPr defaultRowHeight="14.25"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4"/>
  <sheetViews>
    <sheetView workbookViewId="0">
      <selection activeCell="A3" sqref="A3:D3"/>
    </sheetView>
  </sheetViews>
  <sheetFormatPr defaultColWidth="9.125" defaultRowHeight="15.75" x14ac:dyDescent="0.2"/>
  <cols>
    <col min="1" max="1" width="6.375" style="12" customWidth="1"/>
    <col min="2" max="2" width="49.75" style="12" customWidth="1"/>
    <col min="3" max="3" width="17.125" style="12" customWidth="1"/>
    <col min="4" max="4" width="16.75" style="12" customWidth="1"/>
    <col min="5" max="16384" width="9.125" style="12"/>
  </cols>
  <sheetData>
    <row r="1" spans="1:4" ht="18.75" customHeight="1" x14ac:dyDescent="0.2">
      <c r="D1" s="10" t="s">
        <v>456</v>
      </c>
    </row>
    <row r="2" spans="1:4" s="11" customFormat="1" ht="24.75" customHeight="1" x14ac:dyDescent="0.2">
      <c r="A2" s="345" t="s">
        <v>75</v>
      </c>
      <c r="B2" s="345"/>
      <c r="C2" s="345"/>
      <c r="D2" s="345"/>
    </row>
    <row r="3" spans="1:4" s="11" customFormat="1" ht="31.5" customHeight="1" x14ac:dyDescent="0.2">
      <c r="A3" s="346" t="s">
        <v>499</v>
      </c>
      <c r="B3" s="346"/>
      <c r="C3" s="346"/>
      <c r="D3" s="346"/>
    </row>
    <row r="4" spans="1:4" ht="17.25" customHeight="1" x14ac:dyDescent="0.2">
      <c r="C4" s="347" t="s">
        <v>76</v>
      </c>
      <c r="D4" s="347"/>
    </row>
    <row r="5" spans="1:4" s="11" customFormat="1" ht="30.75" customHeight="1" x14ac:dyDescent="0.2">
      <c r="A5" s="16" t="s">
        <v>0</v>
      </c>
      <c r="B5" s="16" t="s">
        <v>29</v>
      </c>
      <c r="C5" s="16" t="s">
        <v>51</v>
      </c>
      <c r="D5" s="16" t="s">
        <v>2</v>
      </c>
    </row>
    <row r="6" spans="1:4" s="11" customFormat="1" ht="25.5" customHeight="1" x14ac:dyDescent="0.2">
      <c r="A6" s="13">
        <v>1</v>
      </c>
      <c r="B6" s="13">
        <v>2</v>
      </c>
      <c r="C6" s="13">
        <v>3</v>
      </c>
      <c r="D6" s="13">
        <v>4</v>
      </c>
    </row>
    <row r="7" spans="1:4" ht="45.75" customHeight="1" x14ac:dyDescent="0.2">
      <c r="A7" s="14">
        <v>1</v>
      </c>
      <c r="B7" s="15" t="s">
        <v>491</v>
      </c>
      <c r="C7" s="339">
        <f>'B2- NQ88 CTPTKT-XH '!F7</f>
        <v>66637</v>
      </c>
      <c r="D7" s="14" t="s">
        <v>58</v>
      </c>
    </row>
    <row r="8" spans="1:4" ht="45.75" customHeight="1" x14ac:dyDescent="0.2">
      <c r="A8" s="14">
        <v>2</v>
      </c>
      <c r="B8" s="15" t="s">
        <v>492</v>
      </c>
      <c r="C8" s="339">
        <f>'B3-CT GNBV'!E8</f>
        <v>33633</v>
      </c>
      <c r="D8" s="14" t="s">
        <v>429</v>
      </c>
    </row>
    <row r="9" spans="1:4" ht="45.75" customHeight="1" x14ac:dyDescent="0.2">
      <c r="A9" s="14">
        <v>3</v>
      </c>
      <c r="B9" s="15" t="s">
        <v>493</v>
      </c>
      <c r="C9" s="339">
        <f>'B4-NTM'!E7</f>
        <v>1426</v>
      </c>
      <c r="D9" s="14" t="s">
        <v>494</v>
      </c>
    </row>
    <row r="10" spans="1:4" ht="45.75" customHeight="1" x14ac:dyDescent="0.2">
      <c r="A10" s="14">
        <v>4</v>
      </c>
      <c r="B10" s="15" t="s">
        <v>495</v>
      </c>
      <c r="C10" s="339">
        <f>'B05-CT, ĐA'!C8</f>
        <v>1082</v>
      </c>
      <c r="D10" s="14" t="s">
        <v>487</v>
      </c>
    </row>
    <row r="11" spans="1:4" ht="45.75" customHeight="1" x14ac:dyDescent="0.2">
      <c r="A11" s="14">
        <v>5</v>
      </c>
      <c r="B11" s="15" t="s">
        <v>496</v>
      </c>
      <c r="C11" s="339">
        <f>'B06- Bão lũ'!G10</f>
        <v>4324</v>
      </c>
      <c r="D11" s="14" t="s">
        <v>486</v>
      </c>
    </row>
    <row r="12" spans="1:4" ht="45.75" customHeight="1" x14ac:dyDescent="0.2">
      <c r="A12" s="14">
        <v>6</v>
      </c>
      <c r="B12" s="15" t="s">
        <v>500</v>
      </c>
      <c r="C12" s="339">
        <f>'B07-PS'!E10</f>
        <v>1560.4369999999999</v>
      </c>
      <c r="D12" s="14" t="s">
        <v>498</v>
      </c>
    </row>
    <row r="13" spans="1:4" ht="45.75" customHeight="1" x14ac:dyDescent="0.2">
      <c r="A13" s="14">
        <v>7</v>
      </c>
      <c r="B13" s="15" t="s">
        <v>497</v>
      </c>
      <c r="C13" s="339">
        <f>'B08- Bảo dưỡng SC'!E10</f>
        <v>14581.83</v>
      </c>
      <c r="D13" s="14" t="s">
        <v>488</v>
      </c>
    </row>
    <row r="14" spans="1:4" s="11" customFormat="1" ht="32.25" customHeight="1" x14ac:dyDescent="0.2">
      <c r="A14" s="16"/>
      <c r="B14" s="16" t="s">
        <v>59</v>
      </c>
      <c r="C14" s="340">
        <f>SUM(C7:C13)</f>
        <v>123244.26700000001</v>
      </c>
      <c r="D14" s="16"/>
    </row>
  </sheetData>
  <mergeCells count="3">
    <mergeCell ref="A2:D2"/>
    <mergeCell ref="A3:D3"/>
    <mergeCell ref="C4:D4"/>
  </mergeCells>
  <pageMargins left="0.31496062992125984"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Sheet2</vt:lpstr>
      <vt:lpstr>Sheet3</vt:lpstr>
      <vt:lpstr>Sheet4</vt:lpstr>
      <vt:lpstr>Sheet5</vt:lpstr>
      <vt:lpstr>Sheet6</vt:lpstr>
      <vt:lpstr>Sheet7</vt:lpstr>
      <vt:lpstr>Sheet8</vt:lpstr>
      <vt:lpstr>Biểu 01-TH</vt:lpstr>
      <vt:lpstr>B2- NQ88 CTPTKT-XH </vt:lpstr>
      <vt:lpstr>B3-CT GNBV</vt:lpstr>
      <vt:lpstr>B4-NTM</vt:lpstr>
      <vt:lpstr>B05-CT, ĐA</vt:lpstr>
      <vt:lpstr>B06- Bão lũ</vt:lpstr>
      <vt:lpstr>B07-PS</vt:lpstr>
      <vt:lpstr>B07.a-Dự phòng</vt:lpstr>
      <vt:lpstr>B08- Bảo dưỡng SC</vt:lpstr>
      <vt:lpstr>'B07.a-Dự phòng'!Print_Area</vt:lpstr>
      <vt:lpstr>'B07-PS'!Print_Area</vt:lpstr>
      <vt:lpstr>'B2- NQ88 CTPTKT-XH '!Print_Area</vt:lpstr>
      <vt:lpstr>'Biểu 01-TH'!Print_Area</vt:lpstr>
      <vt:lpstr>'B07.a-Dự phòng'!Print_Titles</vt:lpstr>
      <vt:lpstr>'B07-PS'!Print_Titles</vt:lpstr>
      <vt:lpstr>'B2- NQ88 CTPTKT-XH '!Print_Titles</vt:lpstr>
      <vt:lpstr>'B3-CT GNBV'!Print_Titles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2023-03-10T04:32:14Z</dcterms:modified>
</cp:coreProperties>
</file>