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LÀM VIỆC NĂM 2024\CT MTQG GNBV NĂM 2024\KH TH CTMTQGGNBV 2024\"/>
    </mc:Choice>
  </mc:AlternateContent>
  <xr:revisionPtr revIDLastSave="0" documentId="13_ncr:1_{2AC87D21-35E1-4A65-A3D9-3568A92EAE60}" xr6:coauthVersionLast="47" xr6:coauthVersionMax="47" xr10:uidLastSave="{00000000-0000-0000-0000-000000000000}"/>
  <bookViews>
    <workbookView xWindow="0" yWindow="15" windowWidth="20520" windowHeight="13065" tabRatio="761" firstSheet="1" activeTab="1" xr2:uid="{00000000-000D-0000-FFFF-FFFF00000000}"/>
  </bookViews>
  <sheets>
    <sheet name="foxz" sheetId="9" state="veryHidden" r:id="rId1"/>
    <sheet name="B03- TH" sheetId="8" r:id="rId2"/>
    <sheet name="B03.1 Dự án 1" sheetId="7" r:id="rId3"/>
    <sheet name="B03.2-Dự án 2" sheetId="1" r:id="rId4"/>
    <sheet name="B03.3-Dư án 3" sheetId="2" r:id="rId5"/>
    <sheet name="B03.4-Dự án 4" sheetId="3" r:id="rId6"/>
    <sheet name="B03.5-Dự án 5" sheetId="4" r:id="rId7"/>
    <sheet name="B03.6-Dự án 6" sheetId="5" r:id="rId8"/>
    <sheet name="B03-7-Dự án 7" sheetId="6" r:id="rId9"/>
  </sheets>
  <externalReferences>
    <externalReference r:id="rId10"/>
  </externalReferences>
  <definedNames>
    <definedName name="_xlnm.Print_Titles" localSheetId="2">'B03.1 Dự án 1'!$5:$6</definedName>
    <definedName name="_xlnm.Print_Titles" localSheetId="3">'B03.2-Dự án 2'!$5:$6</definedName>
    <definedName name="_xlnm.Print_Titles" localSheetId="4">'B03.3-Dư án 3'!$5:$6</definedName>
    <definedName name="_xlnm.Print_Titles" localSheetId="8">'B03-7-Dự án 7'!$5:$6</definedName>
  </definedNames>
  <calcPr calcId="191029"/>
</workbook>
</file>

<file path=xl/calcChain.xml><?xml version="1.0" encoding="utf-8"?>
<calcChain xmlns="http://schemas.openxmlformats.org/spreadsheetml/2006/main">
  <c r="G7" i="7" l="1"/>
  <c r="H7" i="7"/>
  <c r="F7" i="7"/>
  <c r="D8" i="8"/>
  <c r="G8" i="7"/>
  <c r="C10" i="8"/>
  <c r="C16" i="8"/>
  <c r="C20" i="8"/>
  <c r="C24" i="8"/>
  <c r="C30" i="8"/>
  <c r="C28" i="8" s="1"/>
  <c r="C29" i="8"/>
  <c r="C27" i="8"/>
  <c r="C26" i="8"/>
  <c r="C25" i="8" s="1"/>
  <c r="C23" i="8"/>
  <c r="C21" i="8" s="1"/>
  <c r="C22" i="8"/>
  <c r="C19" i="8"/>
  <c r="C18" i="8"/>
  <c r="C17" i="8" s="1"/>
  <c r="C13" i="8"/>
  <c r="C12" i="8"/>
  <c r="C9" i="8"/>
  <c r="C8" i="8"/>
  <c r="E7" i="8"/>
  <c r="D28" i="8"/>
  <c r="D25" i="8"/>
  <c r="D21" i="8"/>
  <c r="D17" i="8"/>
  <c r="D15" i="8" s="1"/>
  <c r="D11" i="8"/>
  <c r="H8" i="1"/>
  <c r="H9" i="1"/>
  <c r="H10" i="1"/>
  <c r="H11" i="1"/>
  <c r="H12" i="1"/>
  <c r="H13" i="1"/>
  <c r="H14" i="1"/>
  <c r="H15" i="1"/>
  <c r="H16" i="1"/>
  <c r="H17" i="1"/>
  <c r="H18" i="1"/>
  <c r="H19" i="1"/>
  <c r="H20" i="1"/>
  <c r="H21" i="1"/>
  <c r="H7" i="1"/>
  <c r="C11" i="8" l="1"/>
  <c r="C15" i="8"/>
  <c r="C14" i="8"/>
  <c r="D14" i="8"/>
  <c r="D7" i="8"/>
  <c r="C7" i="8" l="1"/>
  <c r="D28" i="6"/>
  <c r="D27" i="6"/>
  <c r="D26" i="6"/>
  <c r="D25" i="6"/>
  <c r="D24" i="6"/>
  <c r="D23" i="6"/>
  <c r="D22" i="6"/>
  <c r="D21" i="6"/>
  <c r="D20" i="6"/>
  <c r="D19" i="6"/>
  <c r="D18" i="6"/>
  <c r="D17" i="6"/>
  <c r="D16" i="6"/>
  <c r="D15" i="6"/>
  <c r="E14" i="6"/>
  <c r="E12" i="6" s="1"/>
  <c r="D12" i="6" s="1"/>
  <c r="D14" i="6"/>
  <c r="D13" i="6"/>
  <c r="D11" i="6"/>
  <c r="G10" i="6"/>
  <c r="F10" i="6"/>
  <c r="D9" i="6"/>
  <c r="D8" i="6"/>
  <c r="G7" i="6"/>
  <c r="G29" i="6" s="1"/>
  <c r="F7" i="6"/>
  <c r="F29" i="6" s="1"/>
  <c r="E7" i="6"/>
  <c r="D7" i="6" s="1"/>
  <c r="A3" i="6"/>
  <c r="E10" i="6" l="1"/>
  <c r="D10" i="6" s="1"/>
  <c r="D29" i="6" s="1"/>
  <c r="E29" i="6" l="1"/>
  <c r="H8" i="7" l="1"/>
  <c r="F9" i="7"/>
  <c r="F8" i="7" l="1"/>
  <c r="E10" i="5" l="1"/>
  <c r="H10" i="5"/>
  <c r="I10" i="5"/>
  <c r="J10" i="5"/>
  <c r="K10" i="5"/>
  <c r="D8" i="5"/>
  <c r="D10" i="5" s="1"/>
  <c r="F8" i="5"/>
  <c r="F10" i="5" s="1"/>
  <c r="G8" i="5"/>
  <c r="G10" i="5" s="1"/>
  <c r="E8" i="5"/>
  <c r="D9" i="5"/>
  <c r="H7" i="2"/>
  <c r="F35" i="4"/>
  <c r="G35" i="4"/>
  <c r="I35" i="4"/>
  <c r="J35" i="4"/>
  <c r="K35" i="4"/>
  <c r="F21" i="4"/>
  <c r="G21" i="4"/>
  <c r="E23" i="4"/>
  <c r="D23" i="4" s="1"/>
  <c r="E24" i="4"/>
  <c r="D24" i="4" s="1"/>
  <c r="E25" i="4"/>
  <c r="E21" i="4" s="1"/>
  <c r="D21" i="4" s="1"/>
  <c r="E26" i="4"/>
  <c r="D26" i="4" s="1"/>
  <c r="E27" i="4"/>
  <c r="D27" i="4" s="1"/>
  <c r="E28" i="4"/>
  <c r="D28" i="4" s="1"/>
  <c r="E29" i="4"/>
  <c r="D29" i="4" s="1"/>
  <c r="E30" i="4"/>
  <c r="D30" i="4" s="1"/>
  <c r="E31" i="4"/>
  <c r="D31" i="4" s="1"/>
  <c r="E32" i="4"/>
  <c r="D32" i="4" s="1"/>
  <c r="E33" i="4"/>
  <c r="D33" i="4" s="1"/>
  <c r="E34" i="4"/>
  <c r="D34" i="4" s="1"/>
  <c r="E22" i="4"/>
  <c r="D22" i="4" s="1"/>
  <c r="F7" i="4"/>
  <c r="G7" i="4"/>
  <c r="E9" i="4"/>
  <c r="D9" i="4" s="1"/>
  <c r="E10" i="4"/>
  <c r="D10" i="4" s="1"/>
  <c r="E11" i="4"/>
  <c r="D11" i="4" s="1"/>
  <c r="E12" i="4"/>
  <c r="D12" i="4" s="1"/>
  <c r="E13" i="4"/>
  <c r="D13" i="4" s="1"/>
  <c r="E14" i="4"/>
  <c r="D14" i="4" s="1"/>
  <c r="E15" i="4"/>
  <c r="D15" i="4" s="1"/>
  <c r="E16" i="4"/>
  <c r="D16" i="4" s="1"/>
  <c r="E17" i="4"/>
  <c r="D17" i="4" s="1"/>
  <c r="E18" i="4"/>
  <c r="D18" i="4" s="1"/>
  <c r="E19" i="4"/>
  <c r="D19" i="4" s="1"/>
  <c r="E20" i="4"/>
  <c r="D20" i="4" s="1"/>
  <c r="E8" i="4"/>
  <c r="D8" i="4" s="1"/>
  <c r="H21" i="4"/>
  <c r="H7" i="4"/>
  <c r="H35" i="4" s="1"/>
  <c r="D25" i="4" l="1"/>
  <c r="E7" i="4"/>
  <c r="H20" i="2"/>
  <c r="A3" i="5"/>
  <c r="A3" i="4"/>
  <c r="A3" i="3"/>
  <c r="A3" i="2"/>
  <c r="A3" i="1"/>
  <c r="H18" i="2"/>
  <c r="J7" i="2"/>
  <c r="J20" i="2" s="1"/>
  <c r="K7" i="2"/>
  <c r="K20" i="2" s="1"/>
  <c r="I7" i="2"/>
  <c r="E18" i="2"/>
  <c r="F18" i="2"/>
  <c r="F20" i="2" s="1"/>
  <c r="G18" i="2"/>
  <c r="G20" i="2" s="1"/>
  <c r="I18" i="2"/>
  <c r="J18" i="2"/>
  <c r="K18" i="2"/>
  <c r="D19" i="2"/>
  <c r="D18" i="2" s="1"/>
  <c r="E22" i="1"/>
  <c r="F22" i="1"/>
  <c r="G22" i="1"/>
  <c r="I22" i="1"/>
  <c r="J22" i="1"/>
  <c r="K22" i="1"/>
  <c r="D8" i="1"/>
  <c r="D9" i="1"/>
  <c r="D10" i="1"/>
  <c r="D11" i="1"/>
  <c r="D12" i="1"/>
  <c r="D13" i="1"/>
  <c r="D14" i="1"/>
  <c r="D15" i="1"/>
  <c r="D16" i="1"/>
  <c r="D17" i="1"/>
  <c r="D18" i="1"/>
  <c r="D19" i="1"/>
  <c r="D20" i="1"/>
  <c r="D21" i="1"/>
  <c r="D7" i="1"/>
  <c r="D8" i="2"/>
  <c r="D9" i="2"/>
  <c r="D10" i="2"/>
  <c r="D11" i="2"/>
  <c r="D12" i="2"/>
  <c r="D13" i="2"/>
  <c r="D14" i="2"/>
  <c r="D15" i="2"/>
  <c r="D16" i="2"/>
  <c r="D17" i="2"/>
  <c r="E7" i="2"/>
  <c r="E20" i="2" s="1"/>
  <c r="I20" i="2" l="1"/>
  <c r="D22" i="1"/>
  <c r="D7" i="2"/>
  <c r="D20" i="2" s="1"/>
  <c r="E35" i="4"/>
  <c r="D7" i="4"/>
  <c r="D35" i="4" s="1"/>
  <c r="H22" i="1"/>
  <c r="H12" i="3" l="1"/>
  <c r="H11" i="3" s="1"/>
  <c r="E11" i="3"/>
  <c r="F11" i="3"/>
  <c r="G11" i="3"/>
  <c r="I11" i="3"/>
  <c r="J11" i="3"/>
  <c r="K11" i="3"/>
  <c r="D11" i="3"/>
  <c r="E9" i="3"/>
  <c r="F9" i="3"/>
  <c r="G9" i="3"/>
  <c r="H9" i="3"/>
  <c r="I9" i="3"/>
  <c r="J9" i="3"/>
  <c r="K9" i="3"/>
  <c r="E7" i="3"/>
  <c r="F7" i="3"/>
  <c r="G7" i="3"/>
  <c r="I7" i="3"/>
  <c r="I13" i="3" s="1"/>
  <c r="J7" i="3"/>
  <c r="J13" i="3" s="1"/>
  <c r="K7" i="3"/>
  <c r="D7" i="3"/>
  <c r="D12" i="3"/>
  <c r="H8" i="3"/>
  <c r="H7" i="3" s="1"/>
  <c r="H13" i="3" s="1"/>
  <c r="D8" i="3"/>
  <c r="H10" i="3"/>
  <c r="D10" i="3"/>
  <c r="D9" i="3" s="1"/>
  <c r="D13" i="3" l="1"/>
  <c r="G13" i="3"/>
  <c r="F13" i="3"/>
  <c r="K13" i="3"/>
  <c r="E13" i="3"/>
</calcChain>
</file>

<file path=xl/sharedStrings.xml><?xml version="1.0" encoding="utf-8"?>
<sst xmlns="http://schemas.openxmlformats.org/spreadsheetml/2006/main" count="418" uniqueCount="175">
  <si>
    <t>KẾ HOẠCH THỰC HIỆN DỰ ÁN 2 CHƯƠNG TRÌNH MTQG GIẢM NGHÈO BỀN VỮNG NĂM 2024</t>
  </si>
  <si>
    <t>TT</t>
  </si>
  <si>
    <t>Nội dung kế hoạch thực hiện</t>
  </si>
  <si>
    <t>Nguồn vốn thực hiện, trong đó</t>
  </si>
  <si>
    <t>NSTW</t>
  </si>
  <si>
    <t>NSĐP</t>
  </si>
  <si>
    <t>Khác</t>
  </si>
  <si>
    <t>Số hộ tham gia, trong đó</t>
  </si>
  <si>
    <t>Tổng cộng</t>
  </si>
  <si>
    <t>Hộ nghèo</t>
  </si>
  <si>
    <t>Hộ cận nghèo</t>
  </si>
  <si>
    <t>Địa điểm
triển khai</t>
  </si>
  <si>
    <t>I</t>
  </si>
  <si>
    <t>Tiểu dự án 1. Hỗ trợ phát triển sản xuất trong lĩnh vực nông nghiệp</t>
  </si>
  <si>
    <t>Tiểu dự án 2. Cải thiện dinh dưỡng</t>
  </si>
  <si>
    <t>Số người/hộ tham gia, trong đó</t>
  </si>
  <si>
    <t>II</t>
  </si>
  <si>
    <t>KẾ HOẠCH THỰC HIỆN DỰ ÁN 3 CHƯƠNG TRÌNH MTQG GIẢM NGHÈO BỀN VỮNG NĂM 2024</t>
  </si>
  <si>
    <t>KẾ HOẠCH THỰC HIỆN DỰ ÁN 4 CHƯƠNG TRÌNH MTQG GIẢM NGHÈO BỀN VỮNG NĂM 2024</t>
  </si>
  <si>
    <t>Tiểu dự án 1. Phát triển giáo dục nghề nghiệp vùng nghèo, vùng khó khăn</t>
  </si>
  <si>
    <t>Tiểu dự án 2. Hỗ trợ người lao động đi làm việc ở nước ngoài theo hợp đồng</t>
  </si>
  <si>
    <t>Số người được hỗ trợ, trong đó</t>
  </si>
  <si>
    <t>III</t>
  </si>
  <si>
    <t>Tiểu dự án 3. Hỗ trợ việc làm bền vững</t>
  </si>
  <si>
    <t>KẾ HOẠCH THỰC HIỆN DỰ ÁN 5 CHƯƠNG TRÌNH MTQG GIẢM NGHÈO BỀN VỮNG NĂM 2024</t>
  </si>
  <si>
    <t>Hỗ trợ xây mới</t>
  </si>
  <si>
    <t>Hỗ trợ sửa chữa</t>
  </si>
  <si>
    <t>KẾ HOẠCH THỰC HIỆN DỰ ÁN 6 CHƯƠNG TRÌNH MTQG GIẢM NGHÈO BỀN VỮNG NĂM 2024</t>
  </si>
  <si>
    <t>Tiểu dự án 1. Giảm nghèo về thông tin</t>
  </si>
  <si>
    <t>Tiểu dự án 2. Truyền thông về giảm nghèo đa chiều</t>
  </si>
  <si>
    <t>Quy mô</t>
  </si>
  <si>
    <t>KẾ HOẠCH THỰC HIỆN DỰ ÁN 7 CHƯƠNG TRÌNH MTQG GIẢM NGHÈO BỀN VỮNG NĂM 2024</t>
  </si>
  <si>
    <t>Tiểu dự án 1. Nâng cao năng lực thực hiện Chương trình</t>
  </si>
  <si>
    <t>Tiểu dự án 2. Giám sát, đánh giá</t>
  </si>
  <si>
    <t>Tên dự án</t>
  </si>
  <si>
    <t>Tổng mức đầu tư</t>
  </si>
  <si>
    <t>KH vốn 2024</t>
  </si>
  <si>
    <t>Tiểu dự án 1. Hỗ trợ đầu tư phát triển hạ tầng kinh tế - xã hội các huyện nghèo</t>
  </si>
  <si>
    <t>Nguồn sự nghiệp (duy tu bảo dưỡng)</t>
  </si>
  <si>
    <t>KẾ HOẠCH THỰC HIỆN DỰ ÁN 1 CHƯƠNG TRÌNH MTQG GIẢM NGHÈO BỀN VỮNG NĂM 2024</t>
  </si>
  <si>
    <t>Địa điểm
thực hiện</t>
  </si>
  <si>
    <t>ĐVT: Triệu đồng</t>
  </si>
  <si>
    <t>Tổng cộng:</t>
  </si>
  <si>
    <t>Nội dung hỗ trợ đào tạo nghề cho lao động nông thôn</t>
  </si>
  <si>
    <t>Nội dung hỗ trợ chi phí đào tạo, bồi dưỡng kỹ năng nghề, ngoại ngữ, tiền ăn, sinh hoạt phí, tiền ở, trang cấp đồ dùng cá nhân, tiền đi lại, chi phí làm thủ tục cho người lao động là người dân tộc thiểu số cư trú trên địa bàn huyện Mường Tè đi làm việc ở nước ngoài theo hợp đồng</t>
  </si>
  <si>
    <t>Trên địa bàn huyện</t>
  </si>
  <si>
    <t>Dự kiến có 20 lao động xuất cảnh</t>
  </si>
  <si>
    <t>Trung tâm GDNN-GDTX</t>
  </si>
  <si>
    <t>Nội dung chi thu thập, phân tích, dự báo thị trường lao động</t>
  </si>
  <si>
    <t>Xã Bum Nưa</t>
  </si>
  <si>
    <t>Xã Pa Vệ Sủ</t>
  </si>
  <si>
    <t>Xã Bum Tở</t>
  </si>
  <si>
    <t>Xã Mường Tè</t>
  </si>
  <si>
    <t>Xã Pa Ủ</t>
  </si>
  <si>
    <t>Xã Tà Tổng</t>
  </si>
  <si>
    <t>Xã Mù Cả</t>
  </si>
  <si>
    <t>Xã Tá Bạ</t>
  </si>
  <si>
    <t>Xã Ka Lăng</t>
  </si>
  <si>
    <t>Xã Thu Lũm</t>
  </si>
  <si>
    <t>Trung tâm DVNN</t>
  </si>
  <si>
    <t>Thị trấn</t>
  </si>
  <si>
    <t>Nội dung cải thiện tình trạng dinh dưỡng và giảm suy dinh dưỡng thấp còi, chăm sóc sức khỏe nâng cao thể trạng và tầm vóc của trẻ em dưới 16 tuổi trên địa bàn huyện</t>
  </si>
  <si>
    <t>UBND Thị trấn</t>
  </si>
  <si>
    <t>UBND xã Bum Nưa</t>
  </si>
  <si>
    <t>UBND xã Vàng San</t>
  </si>
  <si>
    <t>UBND xã Pa Vệ Sủ</t>
  </si>
  <si>
    <t>UBND xã Can Hồ</t>
  </si>
  <si>
    <t>UBND xã Bum Tở</t>
  </si>
  <si>
    <t>UBND xã Mường Tè</t>
  </si>
  <si>
    <t>UBND xã Pa Ủ</t>
  </si>
  <si>
    <t>UBND xã Nậm Khao</t>
  </si>
  <si>
    <t>UBND xã Tà Tổng</t>
  </si>
  <si>
    <t>UBND xã Mù Cả</t>
  </si>
  <si>
    <t>UBND xã Tá Bạ</t>
  </si>
  <si>
    <t>UBND xã Ka Lăng</t>
  </si>
  <si>
    <t>UBND xã Thu Lũm</t>
  </si>
  <si>
    <r>
      <t xml:space="preserve">Ghi
chú
</t>
    </r>
    <r>
      <rPr>
        <sz val="12"/>
        <color theme="1"/>
        <rFont val="Times New Roman"/>
        <family val="1"/>
      </rPr>
      <t>(chủ đầu tư)</t>
    </r>
  </si>
  <si>
    <t>Xã Vàng San</t>
  </si>
  <si>
    <t>Xã Can Hồ</t>
  </si>
  <si>
    <t>Xã Nậm Khao</t>
  </si>
  <si>
    <t>(Kèm theo Kế hoạch số:       /KH-UBND, ngày       tháng 4 năm 2024 của UBND huyện Mường Tè)</t>
  </si>
  <si>
    <t>Các xã, thị trấn</t>
  </si>
  <si>
    <t>UBND Xã Bum Nưa</t>
  </si>
  <si>
    <t>UBND Xã Pa Vệ Sủ</t>
  </si>
  <si>
    <t>UBND Xã Bum Tở</t>
  </si>
  <si>
    <t>UBND Xã Mường Tè</t>
  </si>
  <si>
    <t>UBND Xã Pa Ủ</t>
  </si>
  <si>
    <t>UBND Xã Tà Tổng</t>
  </si>
  <si>
    <t>UBND Xã Mù Cả</t>
  </si>
  <si>
    <t>UBND Xã Tá Bạ</t>
  </si>
  <si>
    <t>UBND Xã Ka Lăng</t>
  </si>
  <si>
    <t>UBND Xã Thu Lũm</t>
  </si>
  <si>
    <t>Dự kiến 16.190 trẻ em từ 0 - 16 tuổi</t>
  </si>
  <si>
    <t>Đảm bảo diện tích sử dụng tối thiểu 30m2 “3 cứng” gồm nền cứng, khung-tường cứng và mái cứng, có tuổi thọ căn nhà từ 20 năm trở lên</t>
  </si>
  <si>
    <t>UBND Xã Vàng San</t>
  </si>
  <si>
    <t>UBND Xã Can Hồ</t>
  </si>
  <si>
    <t>UBND Xã Nậm Khao</t>
  </si>
  <si>
    <t>Toàn huyện</t>
  </si>
  <si>
    <t>Nội dung: Xây dựng, tổ chức thực hiện các chuyên trang, chuyên mục, phóng sự, ấn phẩm truyền thông về giảm nghèo bền vững; tuyên truyền, giáo dục, nâng cao nhận thức và trách nhiệm các cấp, các ngành và toàn xã hội về công tác giảm nghèo</t>
  </si>
  <si>
    <t>Trung tâm VH, TT&amp;TT huyện</t>
  </si>
  <si>
    <t>Trong và ngoài tỉnh</t>
  </si>
  <si>
    <t>Nội dung: Tập huấn, nâng cao năng lực cho các bộ làm công tác giảm nghèo ở cơ sở</t>
  </si>
  <si>
    <t>Nội dung: Thành lập đoàn đại biểu học tập, trao đổi kinh nghiệm trong và ngoài tỉnh</t>
  </si>
  <si>
    <t>Cho 600 lượt cán bộ thôn, bản</t>
  </si>
  <si>
    <t>Nội dung giám sát, đánh giá</t>
  </si>
  <si>
    <t>Nội dung: Hỗ trợ rà soát hộ nghèo, cận nghèo, hộ có mức sống trung bình năm 2024</t>
  </si>
  <si>
    <t>Thị trấn Mường Tè</t>
  </si>
  <si>
    <t>2.1</t>
  </si>
  <si>
    <t>2.2</t>
  </si>
  <si>
    <t xml:space="preserve">Tổng cộng: </t>
  </si>
  <si>
    <t>Phòng Lao động - TB&amp;XH</t>
  </si>
  <si>
    <t>a</t>
  </si>
  <si>
    <t>b</t>
  </si>
  <si>
    <t xml:space="preserve">Rà soát hộ nghèo, hộ cận nghèo </t>
  </si>
  <si>
    <t>3 cán bộ/xã*14 xã, thị trấn</t>
  </si>
  <si>
    <t>2.2.1</t>
  </si>
  <si>
    <t>2.2.2</t>
  </si>
  <si>
    <t>2.2.3</t>
  </si>
  <si>
    <t>2.2.4</t>
  </si>
  <si>
    <t>2.2.5</t>
  </si>
  <si>
    <t>2.2.6</t>
  </si>
  <si>
    <t>2.2.7</t>
  </si>
  <si>
    <t>2.2.8</t>
  </si>
  <si>
    <t>2.2.9</t>
  </si>
  <si>
    <t>2.2.10</t>
  </si>
  <si>
    <t>2.2.11</t>
  </si>
  <si>
    <t>2.2.12</t>
  </si>
  <si>
    <t>2.2.13</t>
  </si>
  <si>
    <t>2.2.14</t>
  </si>
  <si>
    <t>Tập huấn hướng dẫn điều tra (bao gồm kinh phí tổ chức tập huấn và thanh toán chế độ cho cán bộ tham dự tập huấn)</t>
  </si>
  <si>
    <t>Dự án duy tu, sửa chữa các công trình xuống cấp sau đầu tư (nước sinh hoạt; thủy lơi; đường nội bản, rãnh thoát nước….)</t>
  </si>
  <si>
    <t>Phòng Lao động - TB&amp;XH; UBND các xã</t>
  </si>
  <si>
    <t xml:space="preserve">Mô hình chăn nuôi, trồng trọt; thiết bị, vật tư </t>
  </si>
  <si>
    <t>DỰ KIẾN</t>
  </si>
  <si>
    <t>KẾ HOẠCH THỰC HIỆN CHƯƠNG TRÌNH MTQG GIẢM NGHÈO BỀN VỮNG NĂM 2024</t>
  </si>
  <si>
    <t>STT</t>
  </si>
  <si>
    <t>Nội dung</t>
  </si>
  <si>
    <t>Ngân sách Trung ương năm 2024</t>
  </si>
  <si>
    <t>Ghi chú</t>
  </si>
  <si>
    <t>TỔNG CỘNG (I + II + III + IV + V + VI + VII):</t>
  </si>
  <si>
    <t>Dự án 1. Hỗ trợ đầu tư phát triển hạ tầng kinh tế - xã hội các huyện nghèo</t>
  </si>
  <si>
    <t>Vốn đầu tư phát triển</t>
  </si>
  <si>
    <t>Vốn sự nghiệp (duy tu bảo dưỡng)</t>
  </si>
  <si>
    <t>Dự án 2. Đa dạng hóa sinh kế, phát triển mô hình giảm nghèo</t>
  </si>
  <si>
    <t>Dự án 3. Hỗ trợ phát triển sản xuất, cải thiện dinh dưỡng</t>
  </si>
  <si>
    <t>IV</t>
  </si>
  <si>
    <t>Dự án 4. Phát triển giáo dục nghề nghiệp, việc làm bền vững</t>
  </si>
  <si>
    <t>Tiểu dự án 1. Phát triển giáo dục nghề nghiệp vùng nghèo, vùng khó khăn:</t>
  </si>
  <si>
    <t>Đối với vốn đầu tư phát triển</t>
  </si>
  <si>
    <t>Đối với vốn sự nghiệp</t>
  </si>
  <si>
    <t xml:space="preserve"> -</t>
  </si>
  <si>
    <t>Nội dung hỗ trợ cơ sở giáo dục nghề nghiệp</t>
  </si>
  <si>
    <t>Nội dung hỗ trợ đào tạo nghề cho lao động tại các huyện, thành phố</t>
  </si>
  <si>
    <t>Tiểu dự án 3: Hỗ trợ việc làm bền vững</t>
  </si>
  <si>
    <t>Vốn sự nghiệp</t>
  </si>
  <si>
    <t>V</t>
  </si>
  <si>
    <t>Dự án 5. Hỗ trợ nhà ở cho hộ nghèo, hộ cận nghèo trên địa bàn các huyện nghèo</t>
  </si>
  <si>
    <t>VI</t>
  </si>
  <si>
    <t>Dự án 6. Truyền thông và giảm nghèo về thông tin</t>
  </si>
  <si>
    <t>Tiểu dự án 1: Giảm nghèo về thông tin</t>
  </si>
  <si>
    <t>Tiểu dự án 2: Truyền thông về giảm nghèo đa chiều</t>
  </si>
  <si>
    <t>VII</t>
  </si>
  <si>
    <t>Dự án 7. Nâng cao năng lực và giám sát, đánh giá Chương trình</t>
  </si>
  <si>
    <t>(Kèm theo Kế hoạch số:         /KH-UBND ngày       tháng 4 năm 2024 của UBND huyện Mường Tè)</t>
  </si>
  <si>
    <t>Ngân sách địa phương năm 2024</t>
  </si>
  <si>
    <t xml:space="preserve">Hỗ trợ chăn nuôi, trồng trọt; thiết bị, vật tư </t>
  </si>
  <si>
    <t>Nội dung kế hoạch
thực hiện</t>
  </si>
  <si>
    <t>BIỂU SỐ 03</t>
  </si>
  <si>
    <t>BIỂU SỐ 03.1</t>
  </si>
  <si>
    <t>BIỂU SỐ 03.2</t>
  </si>
  <si>
    <t>BIỂU SỐ 03.3</t>
  </si>
  <si>
    <t>BIỂU SỐ 03.4</t>
  </si>
  <si>
    <t>BIỂU SỐ 03.5</t>
  </si>
  <si>
    <t>BIỂU SỐ 03.6</t>
  </si>
  <si>
    <t>BIỂU SỐ 03.7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</si>
</sst>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7" x14ac:knownFonts="1">
    <font>
      <sz val="11"/>
      <color theme="1"/>
      <name val="Calibri"/>
      <family val="2"/>
      <scheme val="minor"/>
    </font>
    <font>
      <sz val="12"/>
      <color theme="1"/>
      <name val="Times New Roman"/>
      <family val="1"/>
    </font>
    <font>
      <b/>
      <sz val="12"/>
      <color theme="1"/>
      <name val="Times New Roman"/>
      <family val="1"/>
    </font>
    <font>
      <i/>
      <sz val="12"/>
      <color theme="1"/>
      <name val="Times New Roman"/>
      <family val="1"/>
    </font>
    <font>
      <sz val="11"/>
      <color theme="1"/>
      <name val="Calibri"/>
      <family val="2"/>
      <scheme val="minor"/>
    </font>
    <font>
      <sz val="10"/>
      <color theme="1"/>
      <name val="Times New Roman"/>
      <family val="1"/>
    </font>
    <font>
      <sz val="12"/>
      <name val="Times New Roman"/>
      <family val="1"/>
    </font>
    <font>
      <sz val="11"/>
      <name val="Times New Roman"/>
      <family val="1"/>
    </font>
    <font>
      <sz val="11"/>
      <color theme="1"/>
      <name val="Times New Roman"/>
      <family val="1"/>
    </font>
    <font>
      <sz val="8"/>
      <name val="Calibri"/>
      <family val="2"/>
      <scheme val="minor"/>
    </font>
    <font>
      <b/>
      <sz val="11"/>
      <color theme="1"/>
      <name val="Times New Roman"/>
      <family val="1"/>
    </font>
    <font>
      <sz val="10"/>
      <name val="Times New Roman"/>
      <family val="1"/>
    </font>
    <font>
      <b/>
      <sz val="10"/>
      <color theme="1"/>
      <name val="Times New Roman"/>
      <family val="1"/>
    </font>
    <font>
      <b/>
      <sz val="12"/>
      <name val="Times New Roman"/>
      <family val="1"/>
    </font>
    <font>
      <i/>
      <sz val="12"/>
      <name val="Times New Roman"/>
      <family val="1"/>
    </font>
    <font>
      <b/>
      <i/>
      <sz val="10"/>
      <name val="Times New Roman"/>
      <family val="1"/>
    </font>
    <font>
      <b/>
      <sz val="10"/>
      <name val="Times New Roman"/>
      <family val="1"/>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s>
  <cellStyleXfs count="2">
    <xf numFmtId="0" fontId="0" fillId="0" borderId="0"/>
    <xf numFmtId="43" fontId="4" fillId="0" borderId="0" applyFont="0" applyFill="0" applyBorder="0" applyAlignment="0" applyProtection="0"/>
  </cellStyleXfs>
  <cellXfs count="59">
    <xf numFmtId="0" fontId="0" fillId="0" borderId="0" xfId="0"/>
    <xf numFmtId="0" fontId="2" fillId="0" borderId="3"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vertical="center" wrapText="1"/>
    </xf>
    <xf numFmtId="0" fontId="2" fillId="0" borderId="3"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1" fillId="0" borderId="1" xfId="1" applyNumberFormat="1" applyFont="1" applyBorder="1" applyAlignment="1">
      <alignment horizontal="center" vertical="center" wrapText="1"/>
    </xf>
    <xf numFmtId="0" fontId="5"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164" fontId="2"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1" fillId="0" borderId="8" xfId="0" applyFont="1" applyBorder="1" applyAlignment="1">
      <alignment horizontal="justify" vertical="center" wrapText="1"/>
    </xf>
    <xf numFmtId="0" fontId="1" fillId="0" borderId="8" xfId="0" applyFont="1" applyBorder="1" applyAlignment="1">
      <alignment horizontal="center" vertical="center" wrapText="1"/>
    </xf>
    <xf numFmtId="0" fontId="1" fillId="0" borderId="1" xfId="0" applyFont="1" applyBorder="1" applyAlignment="1">
      <alignment horizontal="justify"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2" fillId="0" borderId="1" xfId="0" applyFont="1" applyBorder="1" applyAlignment="1">
      <alignment horizontal="justify" vertical="center" wrapText="1"/>
    </xf>
    <xf numFmtId="0" fontId="12" fillId="0" borderId="1" xfId="0" applyFont="1" applyBorder="1" applyAlignment="1">
      <alignment horizontal="center" vertical="center" wrapText="1"/>
    </xf>
    <xf numFmtId="164" fontId="1" fillId="0" borderId="1" xfId="1" applyNumberFormat="1" applyFont="1" applyFill="1" applyBorder="1" applyAlignment="1">
      <alignment horizontal="center" vertical="center" wrapText="1"/>
    </xf>
    <xf numFmtId="0" fontId="13" fillId="0" borderId="0" xfId="0" applyFont="1" applyAlignment="1">
      <alignment horizontal="center" vertical="center" wrapText="1"/>
    </xf>
    <xf numFmtId="0" fontId="11" fillId="0" borderId="0" xfId="0" applyFont="1" applyAlignment="1">
      <alignment vertical="center" wrapText="1"/>
    </xf>
    <xf numFmtId="0" fontId="11" fillId="0" borderId="0" xfId="0" applyFont="1" applyAlignment="1">
      <alignment horizontal="center" vertical="center"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3" fontId="13" fillId="0" borderId="1" xfId="0" applyNumberFormat="1" applyFont="1" applyBorder="1" applyAlignment="1">
      <alignment vertical="center" wrapText="1"/>
    </xf>
    <xf numFmtId="0" fontId="13" fillId="0" borderId="0" xfId="0" applyFont="1" applyAlignment="1">
      <alignment vertical="center" wrapText="1"/>
    </xf>
    <xf numFmtId="0" fontId="6" fillId="0" borderId="1" xfId="0" applyFont="1" applyBorder="1" applyAlignment="1">
      <alignment vertical="center" wrapText="1"/>
    </xf>
    <xf numFmtId="3" fontId="6" fillId="0" borderId="1" xfId="0" applyNumberFormat="1" applyFont="1" applyBorder="1" applyAlignment="1">
      <alignment vertical="center" wrapText="1"/>
    </xf>
    <xf numFmtId="0" fontId="6" fillId="0" borderId="0" xfId="0" applyFont="1" applyAlignment="1">
      <alignment vertical="center" wrapText="1"/>
    </xf>
    <xf numFmtId="0" fontId="2" fillId="0" borderId="3" xfId="0" applyFont="1" applyBorder="1" applyAlignment="1">
      <alignment horizontal="justify" vertical="center" wrapText="1"/>
    </xf>
    <xf numFmtId="0" fontId="13" fillId="0" borderId="1" xfId="0" applyFont="1" applyBorder="1" applyAlignment="1">
      <alignment horizontal="justify" vertical="center" wrapText="1"/>
    </xf>
    <xf numFmtId="0" fontId="6" fillId="0" borderId="1" xfId="0" applyFont="1" applyBorder="1" applyAlignment="1">
      <alignment horizontal="justify" vertical="center" wrapText="1"/>
    </xf>
    <xf numFmtId="3" fontId="13" fillId="0" borderId="0" xfId="0" applyNumberFormat="1" applyFont="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5" fillId="0" borderId="7" xfId="0" applyFont="1" applyBorder="1" applyAlignment="1">
      <alignment horizontal="center" vertical="center" wrapText="1"/>
    </xf>
    <xf numFmtId="0" fontId="16" fillId="0" borderId="0" xfId="0" applyFont="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Documents/Zalo%20Received%20Files/Bi&#7875;u%20d&#7921;%20ki&#7871;n%20v&#7889;n%20k&#232;m%20KH%202024%20(ch&#7883;%20Hi&#7873;n%20g&#7917;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ự án 1"/>
      <sheetName val="Dự án 2"/>
      <sheetName val="Dư án 3"/>
      <sheetName val="Dự án 4"/>
      <sheetName val="Dự án 5"/>
      <sheetName val="Dự án 6"/>
      <sheetName val="Dự án 7"/>
    </sheetNames>
    <sheetDataSet>
      <sheetData sheetId="0">
        <row r="2">
          <cell r="A2" t="str">
            <v>(Kèm theo Kế hoạch số:       /KH-UBND, ngày       tháng 4 năm 2024 của UBND huyện Mường Tè)</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25" x14ac:dyDescent="0.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workbookViewId="0">
      <selection activeCell="E8" sqref="E8"/>
    </sheetView>
  </sheetViews>
  <sheetFormatPr defaultColWidth="8.86328125" defaultRowHeight="13.15" x14ac:dyDescent="0.45"/>
  <cols>
    <col min="1" max="1" width="5.86328125" style="34" customWidth="1"/>
    <col min="2" max="2" width="60.1328125" style="33" customWidth="1"/>
    <col min="3" max="4" width="15.3984375" style="33" customWidth="1"/>
    <col min="5" max="5" width="13.86328125" style="33" customWidth="1"/>
    <col min="6" max="6" width="15.3984375" style="33" customWidth="1"/>
    <col min="7" max="7" width="8.86328125" style="33"/>
    <col min="8" max="9" width="11.59765625" style="33" customWidth="1"/>
    <col min="10" max="16384" width="8.86328125" style="33"/>
  </cols>
  <sheetData>
    <row r="1" spans="1:7" ht="16.5" customHeight="1" x14ac:dyDescent="0.45">
      <c r="E1" s="50" t="s">
        <v>167</v>
      </c>
      <c r="F1" s="50"/>
    </row>
    <row r="2" spans="1:7" ht="15" x14ac:dyDescent="0.45">
      <c r="A2" s="47" t="s">
        <v>133</v>
      </c>
      <c r="B2" s="47"/>
      <c r="C2" s="47"/>
      <c r="D2" s="47"/>
      <c r="E2" s="47"/>
      <c r="F2" s="47"/>
    </row>
    <row r="3" spans="1:7" ht="15" x14ac:dyDescent="0.45">
      <c r="A3" s="47" t="s">
        <v>134</v>
      </c>
      <c r="B3" s="47"/>
      <c r="C3" s="47"/>
      <c r="D3" s="47"/>
      <c r="E3" s="47"/>
      <c r="F3" s="47"/>
    </row>
    <row r="4" spans="1:7" ht="15.4" x14ac:dyDescent="0.45">
      <c r="A4" s="48" t="s">
        <v>163</v>
      </c>
      <c r="B4" s="48"/>
      <c r="C4" s="48"/>
      <c r="D4" s="48"/>
      <c r="E4" s="48"/>
      <c r="F4" s="48"/>
    </row>
    <row r="5" spans="1:7" ht="6.4" customHeight="1" x14ac:dyDescent="0.45">
      <c r="D5" s="49"/>
      <c r="E5" s="49"/>
      <c r="F5" s="49"/>
    </row>
    <row r="6" spans="1:7" s="32" customFormat="1" ht="50.25" customHeight="1" x14ac:dyDescent="0.45">
      <c r="A6" s="35" t="s">
        <v>135</v>
      </c>
      <c r="B6" s="35" t="s">
        <v>136</v>
      </c>
      <c r="C6" s="35" t="s">
        <v>8</v>
      </c>
      <c r="D6" s="35" t="s">
        <v>137</v>
      </c>
      <c r="E6" s="35" t="s">
        <v>164</v>
      </c>
      <c r="F6" s="36" t="s">
        <v>138</v>
      </c>
      <c r="G6" s="46"/>
    </row>
    <row r="7" spans="1:7" s="39" customFormat="1" ht="18.75" customHeight="1" x14ac:dyDescent="0.45">
      <c r="A7" s="36"/>
      <c r="B7" s="44" t="s">
        <v>139</v>
      </c>
      <c r="C7" s="38">
        <f>C8+C10+C11+C14+C24+C25+C28</f>
        <v>42453</v>
      </c>
      <c r="D7" s="38">
        <f>D8+D10+D11+D14+D24+D25+D28</f>
        <v>42453</v>
      </c>
      <c r="E7" s="38">
        <f>E8+E10+E11+E14+E24+E25+E28</f>
        <v>0</v>
      </c>
      <c r="F7" s="37"/>
    </row>
    <row r="8" spans="1:7" s="39" customFormat="1" ht="33.4" customHeight="1" x14ac:dyDescent="0.45">
      <c r="A8" s="36" t="s">
        <v>12</v>
      </c>
      <c r="B8" s="44" t="s">
        <v>140</v>
      </c>
      <c r="C8" s="38">
        <f>SUM(C9:C9)</f>
        <v>6426</v>
      </c>
      <c r="D8" s="38">
        <f>D9</f>
        <v>6426</v>
      </c>
      <c r="E8" s="38"/>
      <c r="F8" s="37"/>
    </row>
    <row r="9" spans="1:7" s="42" customFormat="1" ht="15.4" x14ac:dyDescent="0.45">
      <c r="A9" s="12">
        <v>2</v>
      </c>
      <c r="B9" s="45" t="s">
        <v>142</v>
      </c>
      <c r="C9" s="41">
        <f>SUM(D9:E9)</f>
        <v>6426</v>
      </c>
      <c r="D9" s="41">
        <v>6426</v>
      </c>
      <c r="E9" s="41"/>
      <c r="F9" s="41"/>
    </row>
    <row r="10" spans="1:7" s="39" customFormat="1" ht="17.45" customHeight="1" x14ac:dyDescent="0.45">
      <c r="A10" s="36" t="s">
        <v>16</v>
      </c>
      <c r="B10" s="44" t="s">
        <v>143</v>
      </c>
      <c r="C10" s="38">
        <f>SUM(D10:E10)</f>
        <v>10168</v>
      </c>
      <c r="D10" s="38">
        <v>10168</v>
      </c>
      <c r="E10" s="38"/>
      <c r="F10" s="37"/>
    </row>
    <row r="11" spans="1:7" s="39" customFormat="1" ht="17.45" customHeight="1" x14ac:dyDescent="0.45">
      <c r="A11" s="36" t="s">
        <v>22</v>
      </c>
      <c r="B11" s="44" t="s">
        <v>144</v>
      </c>
      <c r="C11" s="38">
        <f>SUM(C12:C13)</f>
        <v>4795</v>
      </c>
      <c r="D11" s="38">
        <f t="shared" ref="D11" si="0">D12+D13</f>
        <v>4795</v>
      </c>
      <c r="E11" s="38"/>
      <c r="F11" s="37"/>
    </row>
    <row r="12" spans="1:7" s="42" customFormat="1" ht="15.4" x14ac:dyDescent="0.45">
      <c r="A12" s="12">
        <v>1</v>
      </c>
      <c r="B12" s="45" t="s">
        <v>13</v>
      </c>
      <c r="C12" s="41">
        <f>SUM(D12:E12)</f>
        <v>4240</v>
      </c>
      <c r="D12" s="41">
        <v>4240</v>
      </c>
      <c r="E12" s="41"/>
      <c r="F12" s="40"/>
    </row>
    <row r="13" spans="1:7" s="42" customFormat="1" ht="15.4" x14ac:dyDescent="0.45">
      <c r="A13" s="12">
        <v>2</v>
      </c>
      <c r="B13" s="45" t="s">
        <v>14</v>
      </c>
      <c r="C13" s="41">
        <f>SUM(D13:E13)</f>
        <v>555</v>
      </c>
      <c r="D13" s="41">
        <v>555</v>
      </c>
      <c r="E13" s="41"/>
      <c r="F13" s="40"/>
    </row>
    <row r="14" spans="1:7" s="39" customFormat="1" ht="16.5" customHeight="1" x14ac:dyDescent="0.45">
      <c r="A14" s="36" t="s">
        <v>145</v>
      </c>
      <c r="B14" s="44" t="s">
        <v>146</v>
      </c>
      <c r="C14" s="38">
        <f>C15+C20+C21</f>
        <v>2732</v>
      </c>
      <c r="D14" s="38">
        <f t="shared" ref="D14" si="1">D15+D20+D21</f>
        <v>2732</v>
      </c>
      <c r="E14" s="38"/>
      <c r="F14" s="37"/>
    </row>
    <row r="15" spans="1:7" s="42" customFormat="1" ht="30.75" x14ac:dyDescent="0.45">
      <c r="A15" s="12">
        <v>1</v>
      </c>
      <c r="B15" s="45" t="s">
        <v>147</v>
      </c>
      <c r="C15" s="41">
        <f>SUM(C16:C17)</f>
        <v>1894</v>
      </c>
      <c r="D15" s="41">
        <f>D16+D17</f>
        <v>1894</v>
      </c>
      <c r="E15" s="41"/>
      <c r="F15" s="40"/>
    </row>
    <row r="16" spans="1:7" s="42" customFormat="1" ht="15.4" x14ac:dyDescent="0.45">
      <c r="A16" s="12" t="s">
        <v>111</v>
      </c>
      <c r="B16" s="45" t="s">
        <v>148</v>
      </c>
      <c r="C16" s="41">
        <f>SUM(D16:E16)</f>
        <v>0</v>
      </c>
      <c r="D16" s="41">
        <v>0</v>
      </c>
      <c r="E16" s="41"/>
      <c r="F16" s="40"/>
    </row>
    <row r="17" spans="1:6" s="42" customFormat="1" ht="15.4" x14ac:dyDescent="0.45">
      <c r="A17" s="12" t="s">
        <v>112</v>
      </c>
      <c r="B17" s="45" t="s">
        <v>149</v>
      </c>
      <c r="C17" s="41">
        <f>SUM(C18:C19)</f>
        <v>1894</v>
      </c>
      <c r="D17" s="41">
        <f>SUM(D18:D19)</f>
        <v>1894</v>
      </c>
      <c r="E17" s="41"/>
      <c r="F17" s="40"/>
    </row>
    <row r="18" spans="1:6" s="42" customFormat="1" ht="15.4" x14ac:dyDescent="0.45">
      <c r="A18" s="12" t="s">
        <v>150</v>
      </c>
      <c r="B18" s="45" t="s">
        <v>151</v>
      </c>
      <c r="C18" s="41">
        <f>SUM(D18:E18)</f>
        <v>0</v>
      </c>
      <c r="D18" s="41">
        <v>0</v>
      </c>
      <c r="E18" s="41"/>
      <c r="F18" s="40"/>
    </row>
    <row r="19" spans="1:6" s="42" customFormat="1" ht="15.4" x14ac:dyDescent="0.45">
      <c r="A19" s="12" t="s">
        <v>150</v>
      </c>
      <c r="B19" s="45" t="s">
        <v>152</v>
      </c>
      <c r="C19" s="41">
        <f>SUM(D19:E19)</f>
        <v>1894</v>
      </c>
      <c r="D19" s="41">
        <v>1894</v>
      </c>
      <c r="E19" s="41"/>
      <c r="F19" s="40"/>
    </row>
    <row r="20" spans="1:6" s="42" customFormat="1" ht="30.75" x14ac:dyDescent="0.45">
      <c r="A20" s="12">
        <v>2</v>
      </c>
      <c r="B20" s="45" t="s">
        <v>20</v>
      </c>
      <c r="C20" s="41">
        <f>SUM(D20:E20)</f>
        <v>350</v>
      </c>
      <c r="D20" s="41">
        <v>350</v>
      </c>
      <c r="E20" s="41"/>
      <c r="F20" s="40"/>
    </row>
    <row r="21" spans="1:6" s="42" customFormat="1" ht="15.4" x14ac:dyDescent="0.45">
      <c r="A21" s="12">
        <v>3</v>
      </c>
      <c r="B21" s="45" t="s">
        <v>153</v>
      </c>
      <c r="C21" s="41">
        <f>SUM(C22:C23)</f>
        <v>488</v>
      </c>
      <c r="D21" s="41">
        <f t="shared" ref="D21" si="2">D22+D23</f>
        <v>488</v>
      </c>
      <c r="E21" s="41"/>
      <c r="F21" s="40"/>
    </row>
    <row r="22" spans="1:6" s="42" customFormat="1" ht="15.4" x14ac:dyDescent="0.45">
      <c r="A22" s="12" t="s">
        <v>111</v>
      </c>
      <c r="B22" s="45" t="s">
        <v>141</v>
      </c>
      <c r="C22" s="41">
        <f>SUM(D22:E22)</f>
        <v>0</v>
      </c>
      <c r="D22" s="41">
        <v>0</v>
      </c>
      <c r="E22" s="41"/>
      <c r="F22" s="41"/>
    </row>
    <row r="23" spans="1:6" s="42" customFormat="1" ht="15.4" x14ac:dyDescent="0.45">
      <c r="A23" s="12" t="s">
        <v>112</v>
      </c>
      <c r="B23" s="45" t="s">
        <v>154</v>
      </c>
      <c r="C23" s="41">
        <f>SUM(D23:E23)</f>
        <v>488</v>
      </c>
      <c r="D23" s="41">
        <v>488</v>
      </c>
      <c r="E23" s="41"/>
      <c r="F23" s="41"/>
    </row>
    <row r="24" spans="1:6" s="39" customFormat="1" ht="30" x14ac:dyDescent="0.45">
      <c r="A24" s="36" t="s">
        <v>155</v>
      </c>
      <c r="B24" s="44" t="s">
        <v>156</v>
      </c>
      <c r="C24" s="38">
        <f>SUM(D24:E24)</f>
        <v>16800</v>
      </c>
      <c r="D24" s="38">
        <v>16800</v>
      </c>
      <c r="E24" s="38"/>
      <c r="F24" s="37"/>
    </row>
    <row r="25" spans="1:6" s="39" customFormat="1" ht="18.75" customHeight="1" x14ac:dyDescent="0.45">
      <c r="A25" s="36" t="s">
        <v>157</v>
      </c>
      <c r="B25" s="44" t="s">
        <v>158</v>
      </c>
      <c r="C25" s="38">
        <f>SUM(C26:C27)</f>
        <v>294</v>
      </c>
      <c r="D25" s="38">
        <f t="shared" ref="D25" si="3">D26+D27</f>
        <v>294</v>
      </c>
      <c r="E25" s="38"/>
      <c r="F25" s="37"/>
    </row>
    <row r="26" spans="1:6" s="42" customFormat="1" ht="15.4" x14ac:dyDescent="0.45">
      <c r="A26" s="12">
        <v>1</v>
      </c>
      <c r="B26" s="45" t="s">
        <v>159</v>
      </c>
      <c r="C26" s="41">
        <f>SUM(D26:E26)</f>
        <v>0</v>
      </c>
      <c r="D26" s="41">
        <v>0</v>
      </c>
      <c r="E26" s="41"/>
      <c r="F26" s="40"/>
    </row>
    <row r="27" spans="1:6" s="42" customFormat="1" ht="15.4" x14ac:dyDescent="0.45">
      <c r="A27" s="12">
        <v>2</v>
      </c>
      <c r="B27" s="45" t="s">
        <v>160</v>
      </c>
      <c r="C27" s="41">
        <f>SUM(D27:E27)</f>
        <v>294</v>
      </c>
      <c r="D27" s="41">
        <v>294</v>
      </c>
      <c r="E27" s="41"/>
      <c r="F27" s="40"/>
    </row>
    <row r="28" spans="1:6" s="39" customFormat="1" ht="33" customHeight="1" x14ac:dyDescent="0.45">
      <c r="A28" s="36" t="s">
        <v>161</v>
      </c>
      <c r="B28" s="44" t="s">
        <v>162</v>
      </c>
      <c r="C28" s="38">
        <f>SUM(C29:C30)</f>
        <v>1238</v>
      </c>
      <c r="D28" s="38">
        <f t="shared" ref="D28" si="4">D29+D30</f>
        <v>1238</v>
      </c>
      <c r="E28" s="38"/>
      <c r="F28" s="37"/>
    </row>
    <row r="29" spans="1:6" s="42" customFormat="1" ht="15.4" x14ac:dyDescent="0.45">
      <c r="A29" s="12">
        <v>1</v>
      </c>
      <c r="B29" s="45" t="s">
        <v>32</v>
      </c>
      <c r="C29" s="41">
        <f>SUM(D29:E29)</f>
        <v>866</v>
      </c>
      <c r="D29" s="41">
        <v>866</v>
      </c>
      <c r="E29" s="41"/>
      <c r="F29" s="40"/>
    </row>
    <row r="30" spans="1:6" s="42" customFormat="1" ht="15.4" x14ac:dyDescent="0.45">
      <c r="A30" s="12">
        <v>2</v>
      </c>
      <c r="B30" s="45" t="s">
        <v>33</v>
      </c>
      <c r="C30" s="41">
        <f>SUM(D30:E30)</f>
        <v>372</v>
      </c>
      <c r="D30" s="41">
        <v>372</v>
      </c>
      <c r="E30" s="41"/>
      <c r="F30" s="40"/>
    </row>
  </sheetData>
  <mergeCells count="5">
    <mergeCell ref="A2:F2"/>
    <mergeCell ref="A3:F3"/>
    <mergeCell ref="A4:F4"/>
    <mergeCell ref="D5:F5"/>
    <mergeCell ref="E1:F1"/>
  </mergeCells>
  <pageMargins left="0.7" right="0.2" top="0.25" bottom="0.25" header="0.3" footer="0.3"/>
  <pageSetup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
  <sheetViews>
    <sheetView workbookViewId="0">
      <selection activeCell="B9" sqref="B9"/>
    </sheetView>
  </sheetViews>
  <sheetFormatPr defaultColWidth="9.1328125" defaultRowHeight="15.4" x14ac:dyDescent="0.45"/>
  <cols>
    <col min="1" max="1" width="6.1328125" style="5" customWidth="1"/>
    <col min="2" max="2" width="34.73046875" style="3" customWidth="1"/>
    <col min="3" max="3" width="14" style="5" customWidth="1"/>
    <col min="4" max="4" width="21.86328125" style="5" customWidth="1"/>
    <col min="5" max="5" width="13.73046875" style="5" customWidth="1"/>
    <col min="6" max="6" width="11.73046875" style="5" customWidth="1"/>
    <col min="7" max="7" width="11" style="5" bestFit="1" customWidth="1"/>
    <col min="8" max="8" width="9.1328125" style="5" bestFit="1" customWidth="1"/>
    <col min="9" max="9" width="11.265625" style="5" customWidth="1"/>
    <col min="10" max="16384" width="9.1328125" style="3"/>
  </cols>
  <sheetData>
    <row r="1" spans="1:12" x14ac:dyDescent="0.45">
      <c r="H1" s="51" t="s">
        <v>168</v>
      </c>
      <c r="I1" s="51"/>
    </row>
    <row r="2" spans="1:12" ht="25.5" customHeight="1" x14ac:dyDescent="0.45">
      <c r="A2" s="51" t="s">
        <v>39</v>
      </c>
      <c r="B2" s="51"/>
      <c r="C2" s="51"/>
      <c r="D2" s="51"/>
      <c r="E2" s="51"/>
      <c r="F2" s="51"/>
      <c r="G2" s="51"/>
      <c r="H2" s="51"/>
      <c r="I2" s="51"/>
      <c r="J2" s="6"/>
      <c r="K2" s="6"/>
      <c r="L2" s="6"/>
    </row>
    <row r="3" spans="1:12" x14ac:dyDescent="0.45">
      <c r="A3" s="58" t="s">
        <v>80</v>
      </c>
      <c r="B3" s="58"/>
      <c r="C3" s="58"/>
      <c r="D3" s="58"/>
      <c r="E3" s="58"/>
      <c r="F3" s="58"/>
      <c r="G3" s="58"/>
      <c r="H3" s="58"/>
      <c r="I3" s="58"/>
      <c r="J3" s="15"/>
      <c r="K3" s="15"/>
      <c r="L3" s="15"/>
    </row>
    <row r="4" spans="1:12" x14ac:dyDescent="0.45">
      <c r="H4" s="55" t="s">
        <v>41</v>
      </c>
      <c r="I4" s="55"/>
    </row>
    <row r="5" spans="1:12" s="6" customFormat="1" ht="26.85" customHeight="1" x14ac:dyDescent="0.45">
      <c r="A5" s="56" t="s">
        <v>1</v>
      </c>
      <c r="B5" s="56" t="s">
        <v>34</v>
      </c>
      <c r="C5" s="56" t="s">
        <v>40</v>
      </c>
      <c r="D5" s="56" t="s">
        <v>30</v>
      </c>
      <c r="E5" s="56" t="s">
        <v>35</v>
      </c>
      <c r="F5" s="52" t="s">
        <v>36</v>
      </c>
      <c r="G5" s="53"/>
      <c r="H5" s="54"/>
      <c r="I5" s="56" t="s">
        <v>76</v>
      </c>
    </row>
    <row r="6" spans="1:12" ht="26.85" customHeight="1" x14ac:dyDescent="0.45">
      <c r="A6" s="57"/>
      <c r="B6" s="57"/>
      <c r="C6" s="57"/>
      <c r="D6" s="57"/>
      <c r="E6" s="57"/>
      <c r="F6" s="7" t="s">
        <v>8</v>
      </c>
      <c r="G6" s="7" t="s">
        <v>4</v>
      </c>
      <c r="H6" s="7" t="s">
        <v>5</v>
      </c>
      <c r="I6" s="57"/>
    </row>
    <row r="7" spans="1:12" s="6" customFormat="1" ht="49.15" customHeight="1" x14ac:dyDescent="0.45">
      <c r="A7" s="8" t="s">
        <v>12</v>
      </c>
      <c r="B7" s="29" t="s">
        <v>37</v>
      </c>
      <c r="C7" s="8"/>
      <c r="D7" s="8"/>
      <c r="E7" s="14"/>
      <c r="F7" s="14">
        <f>F8</f>
        <v>6426</v>
      </c>
      <c r="G7" s="14">
        <f t="shared" ref="G7:H7" si="0">G8</f>
        <v>6426</v>
      </c>
      <c r="H7" s="14">
        <f t="shared" si="0"/>
        <v>0</v>
      </c>
      <c r="I7" s="25"/>
    </row>
    <row r="8" spans="1:12" s="6" customFormat="1" ht="25.9" customHeight="1" x14ac:dyDescent="0.45">
      <c r="A8" s="8">
        <v>1</v>
      </c>
      <c r="B8" s="29" t="s">
        <v>38</v>
      </c>
      <c r="C8" s="8"/>
      <c r="D8" s="8"/>
      <c r="E8" s="14"/>
      <c r="F8" s="14">
        <f>SUM(G8:H8)</f>
        <v>6426</v>
      </c>
      <c r="G8" s="14">
        <f>SUM(G9:G9)</f>
        <v>6426</v>
      </c>
      <c r="H8" s="14">
        <f>SUM(H9:H9)</f>
        <v>0</v>
      </c>
      <c r="I8" s="30"/>
    </row>
    <row r="9" spans="1:12" ht="78" customHeight="1" x14ac:dyDescent="0.45">
      <c r="A9" s="7"/>
      <c r="B9" s="23" t="s">
        <v>130</v>
      </c>
      <c r="C9" s="7" t="s">
        <v>81</v>
      </c>
      <c r="D9" s="19"/>
      <c r="E9" s="9"/>
      <c r="F9" s="9">
        <f>SUM(G9:H9)</f>
        <v>6426</v>
      </c>
      <c r="G9" s="9">
        <v>6426</v>
      </c>
      <c r="H9" s="9"/>
      <c r="I9" s="10" t="s">
        <v>131</v>
      </c>
    </row>
  </sheetData>
  <mergeCells count="11">
    <mergeCell ref="H1:I1"/>
    <mergeCell ref="F5:H5"/>
    <mergeCell ref="H4:I4"/>
    <mergeCell ref="I5:I6"/>
    <mergeCell ref="A2:I2"/>
    <mergeCell ref="A5:A6"/>
    <mergeCell ref="B5:B6"/>
    <mergeCell ref="D5:D6"/>
    <mergeCell ref="C5:C6"/>
    <mergeCell ref="E5:E6"/>
    <mergeCell ref="A3:I3"/>
  </mergeCells>
  <printOptions horizontalCentered="1"/>
  <pageMargins left="0.5" right="0.4" top="0.5" bottom="0.5" header="0.2" footer="0.2"/>
  <pageSetup paperSize="9" orientation="landscape" r:id="rId1"/>
  <headerFooter>
    <oddFooter>&amp;C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2"/>
  <sheetViews>
    <sheetView workbookViewId="0">
      <selection activeCell="K1" sqref="K1:L1"/>
    </sheetView>
  </sheetViews>
  <sheetFormatPr defaultColWidth="9.1328125" defaultRowHeight="15.4" x14ac:dyDescent="0.45"/>
  <cols>
    <col min="1" max="1" width="5.59765625" style="5" customWidth="1"/>
    <col min="2" max="2" width="26.59765625" style="3" customWidth="1"/>
    <col min="3" max="3" width="14.265625" style="5" customWidth="1"/>
    <col min="4" max="4" width="10.86328125" style="5" customWidth="1"/>
    <col min="5" max="5" width="10" style="5" customWidth="1"/>
    <col min="6" max="7" width="7.73046875" style="5" customWidth="1"/>
    <col min="8" max="8" width="11.1328125" style="5" customWidth="1"/>
    <col min="9" max="10" width="9.1328125" style="5" customWidth="1"/>
    <col min="11" max="11" width="7.265625" style="5" customWidth="1"/>
    <col min="12" max="12" width="13.86328125" style="5" customWidth="1"/>
    <col min="13" max="16384" width="9.1328125" style="3"/>
  </cols>
  <sheetData>
    <row r="1" spans="1:12" x14ac:dyDescent="0.45">
      <c r="K1" s="51" t="s">
        <v>169</v>
      </c>
      <c r="L1" s="51"/>
    </row>
    <row r="2" spans="1:12" ht="27.4" customHeight="1" x14ac:dyDescent="0.45">
      <c r="A2" s="51" t="s">
        <v>0</v>
      </c>
      <c r="B2" s="51"/>
      <c r="C2" s="51"/>
      <c r="D2" s="51"/>
      <c r="E2" s="51"/>
      <c r="F2" s="51"/>
      <c r="G2" s="51"/>
      <c r="H2" s="51"/>
      <c r="I2" s="51"/>
      <c r="J2" s="51"/>
      <c r="K2" s="51"/>
      <c r="L2" s="51"/>
    </row>
    <row r="3" spans="1:12" x14ac:dyDescent="0.45">
      <c r="A3" s="58" t="str">
        <f>'B03.1 Dự án 1'!A3:I3</f>
        <v>(Kèm theo Kế hoạch số:       /KH-UBND, ngày       tháng 4 năm 2024 của UBND huyện Mường Tè)</v>
      </c>
      <c r="B3" s="58"/>
      <c r="C3" s="58"/>
      <c r="D3" s="58"/>
      <c r="E3" s="58"/>
      <c r="F3" s="58"/>
      <c r="G3" s="58"/>
      <c r="H3" s="58"/>
      <c r="I3" s="58"/>
      <c r="J3" s="58"/>
      <c r="K3" s="58"/>
      <c r="L3" s="58"/>
    </row>
    <row r="4" spans="1:12" x14ac:dyDescent="0.45">
      <c r="J4" s="55" t="s">
        <v>41</v>
      </c>
      <c r="K4" s="55"/>
      <c r="L4" s="55"/>
    </row>
    <row r="5" spans="1:12" s="6" customFormat="1" ht="26.25" customHeight="1" x14ac:dyDescent="0.45">
      <c r="A5" s="56" t="s">
        <v>1</v>
      </c>
      <c r="B5" s="56" t="s">
        <v>166</v>
      </c>
      <c r="C5" s="56" t="s">
        <v>11</v>
      </c>
      <c r="D5" s="52" t="s">
        <v>3</v>
      </c>
      <c r="E5" s="53"/>
      <c r="F5" s="53"/>
      <c r="G5" s="54"/>
      <c r="H5" s="52" t="s">
        <v>7</v>
      </c>
      <c r="I5" s="53"/>
      <c r="J5" s="53"/>
      <c r="K5" s="54"/>
      <c r="L5" s="56" t="s">
        <v>76</v>
      </c>
    </row>
    <row r="6" spans="1:12" s="6" customFormat="1" ht="41.25" customHeight="1" x14ac:dyDescent="0.45">
      <c r="A6" s="57"/>
      <c r="B6" s="57"/>
      <c r="C6" s="57"/>
      <c r="D6" s="8" t="s">
        <v>8</v>
      </c>
      <c r="E6" s="8" t="s">
        <v>4</v>
      </c>
      <c r="F6" s="8" t="s">
        <v>5</v>
      </c>
      <c r="G6" s="8" t="s">
        <v>6</v>
      </c>
      <c r="H6" s="8" t="s">
        <v>8</v>
      </c>
      <c r="I6" s="8" t="s">
        <v>9</v>
      </c>
      <c r="J6" s="8" t="s">
        <v>10</v>
      </c>
      <c r="K6" s="8" t="s">
        <v>6</v>
      </c>
      <c r="L6" s="57"/>
    </row>
    <row r="7" spans="1:12" ht="35.25" customHeight="1" x14ac:dyDescent="0.45">
      <c r="A7" s="7">
        <v>1</v>
      </c>
      <c r="B7" s="23" t="s">
        <v>132</v>
      </c>
      <c r="C7" s="13" t="s">
        <v>81</v>
      </c>
      <c r="D7" s="7">
        <f>SUM(E7:G7)</f>
        <v>1000</v>
      </c>
      <c r="E7" s="13">
        <v>1000</v>
      </c>
      <c r="F7" s="7"/>
      <c r="G7" s="7"/>
      <c r="H7" s="7">
        <f>SUM(I7:K7)</f>
        <v>100</v>
      </c>
      <c r="I7" s="7">
        <v>50</v>
      </c>
      <c r="J7" s="7">
        <v>30</v>
      </c>
      <c r="K7" s="7">
        <v>20</v>
      </c>
      <c r="L7" s="16" t="s">
        <v>59</v>
      </c>
    </row>
    <row r="8" spans="1:12" ht="34.9" customHeight="1" x14ac:dyDescent="0.45">
      <c r="A8" s="7">
        <v>2</v>
      </c>
      <c r="B8" s="23" t="s">
        <v>132</v>
      </c>
      <c r="C8" s="13" t="s">
        <v>60</v>
      </c>
      <c r="D8" s="7">
        <f t="shared" ref="D8:D21" si="0">SUM(E8:G8)</f>
        <v>400</v>
      </c>
      <c r="E8" s="12">
        <v>400</v>
      </c>
      <c r="F8" s="7"/>
      <c r="G8" s="7"/>
      <c r="H8" s="7">
        <f t="shared" ref="H8:H21" si="1">SUM(I8:K8)</f>
        <v>40</v>
      </c>
      <c r="I8" s="7">
        <v>25</v>
      </c>
      <c r="J8" s="7">
        <v>10</v>
      </c>
      <c r="K8" s="7">
        <v>5</v>
      </c>
      <c r="L8" s="16" t="s">
        <v>62</v>
      </c>
    </row>
    <row r="9" spans="1:12" ht="34.9" customHeight="1" x14ac:dyDescent="0.45">
      <c r="A9" s="7">
        <v>3</v>
      </c>
      <c r="B9" s="23" t="s">
        <v>132</v>
      </c>
      <c r="C9" s="12" t="s">
        <v>49</v>
      </c>
      <c r="D9" s="7">
        <f t="shared" si="0"/>
        <v>600</v>
      </c>
      <c r="E9" s="12">
        <v>600</v>
      </c>
      <c r="F9" s="7"/>
      <c r="G9" s="7"/>
      <c r="H9" s="7">
        <f t="shared" si="1"/>
        <v>60</v>
      </c>
      <c r="I9" s="7">
        <v>40</v>
      </c>
      <c r="J9" s="7">
        <v>10</v>
      </c>
      <c r="K9" s="7">
        <v>10</v>
      </c>
      <c r="L9" s="17" t="s">
        <v>63</v>
      </c>
    </row>
    <row r="10" spans="1:12" ht="34.9" customHeight="1" x14ac:dyDescent="0.45">
      <c r="A10" s="7">
        <v>4</v>
      </c>
      <c r="B10" s="23" t="s">
        <v>132</v>
      </c>
      <c r="C10" s="12" t="s">
        <v>77</v>
      </c>
      <c r="D10" s="7">
        <f t="shared" si="0"/>
        <v>500</v>
      </c>
      <c r="E10" s="12">
        <v>500</v>
      </c>
      <c r="F10" s="7"/>
      <c r="G10" s="7"/>
      <c r="H10" s="7">
        <f t="shared" si="1"/>
        <v>50</v>
      </c>
      <c r="I10" s="7">
        <v>35</v>
      </c>
      <c r="J10" s="7">
        <v>10</v>
      </c>
      <c r="K10" s="7">
        <v>5</v>
      </c>
      <c r="L10" s="17" t="s">
        <v>64</v>
      </c>
    </row>
    <row r="11" spans="1:12" ht="34.9" customHeight="1" x14ac:dyDescent="0.45">
      <c r="A11" s="7">
        <v>5</v>
      </c>
      <c r="B11" s="23" t="s">
        <v>132</v>
      </c>
      <c r="C11" s="12" t="s">
        <v>50</v>
      </c>
      <c r="D11" s="7">
        <f t="shared" si="0"/>
        <v>500</v>
      </c>
      <c r="E11" s="12">
        <v>500</v>
      </c>
      <c r="F11" s="7"/>
      <c r="G11" s="7"/>
      <c r="H11" s="7">
        <f t="shared" si="1"/>
        <v>50</v>
      </c>
      <c r="I11" s="7">
        <v>35</v>
      </c>
      <c r="J11" s="7">
        <v>10</v>
      </c>
      <c r="K11" s="7">
        <v>5</v>
      </c>
      <c r="L11" s="17" t="s">
        <v>65</v>
      </c>
    </row>
    <row r="12" spans="1:12" ht="34.9" customHeight="1" x14ac:dyDescent="0.45">
      <c r="A12" s="7">
        <v>6</v>
      </c>
      <c r="B12" s="23" t="s">
        <v>132</v>
      </c>
      <c r="C12" s="12" t="s">
        <v>78</v>
      </c>
      <c r="D12" s="7">
        <f t="shared" si="0"/>
        <v>800</v>
      </c>
      <c r="E12" s="12">
        <v>800</v>
      </c>
      <c r="F12" s="7"/>
      <c r="G12" s="7"/>
      <c r="H12" s="7">
        <f t="shared" si="1"/>
        <v>80</v>
      </c>
      <c r="I12" s="7">
        <v>60</v>
      </c>
      <c r="J12" s="7">
        <v>10</v>
      </c>
      <c r="K12" s="7">
        <v>10</v>
      </c>
      <c r="L12" s="17" t="s">
        <v>66</v>
      </c>
    </row>
    <row r="13" spans="1:12" ht="34.9" customHeight="1" x14ac:dyDescent="0.45">
      <c r="A13" s="7">
        <v>7</v>
      </c>
      <c r="B13" s="23" t="s">
        <v>132</v>
      </c>
      <c r="C13" s="12" t="s">
        <v>51</v>
      </c>
      <c r="D13" s="7">
        <f t="shared" si="0"/>
        <v>500</v>
      </c>
      <c r="E13" s="12">
        <v>500</v>
      </c>
      <c r="F13" s="7"/>
      <c r="G13" s="7"/>
      <c r="H13" s="7">
        <f t="shared" si="1"/>
        <v>50</v>
      </c>
      <c r="I13" s="7">
        <v>35</v>
      </c>
      <c r="J13" s="7">
        <v>10</v>
      </c>
      <c r="K13" s="7">
        <v>5</v>
      </c>
      <c r="L13" s="17" t="s">
        <v>67</v>
      </c>
    </row>
    <row r="14" spans="1:12" ht="34.9" customHeight="1" x14ac:dyDescent="0.45">
      <c r="A14" s="7">
        <v>8</v>
      </c>
      <c r="B14" s="23" t="s">
        <v>132</v>
      </c>
      <c r="C14" s="12" t="s">
        <v>52</v>
      </c>
      <c r="D14" s="7">
        <f t="shared" si="0"/>
        <v>568</v>
      </c>
      <c r="E14" s="12">
        <v>568</v>
      </c>
      <c r="F14" s="7"/>
      <c r="G14" s="7"/>
      <c r="H14" s="7">
        <f t="shared" si="1"/>
        <v>57</v>
      </c>
      <c r="I14" s="7">
        <v>30</v>
      </c>
      <c r="J14" s="7">
        <v>17</v>
      </c>
      <c r="K14" s="7">
        <v>10</v>
      </c>
      <c r="L14" s="17" t="s">
        <v>68</v>
      </c>
    </row>
    <row r="15" spans="1:12" ht="34.9" customHeight="1" x14ac:dyDescent="0.45">
      <c r="A15" s="7">
        <v>9</v>
      </c>
      <c r="B15" s="23" t="s">
        <v>132</v>
      </c>
      <c r="C15" s="12" t="s">
        <v>53</v>
      </c>
      <c r="D15" s="7">
        <f t="shared" si="0"/>
        <v>800</v>
      </c>
      <c r="E15" s="12">
        <v>800</v>
      </c>
      <c r="F15" s="7"/>
      <c r="G15" s="7"/>
      <c r="H15" s="7">
        <f t="shared" si="1"/>
        <v>80</v>
      </c>
      <c r="I15" s="7">
        <v>60</v>
      </c>
      <c r="J15" s="7">
        <v>10</v>
      </c>
      <c r="K15" s="7">
        <v>10</v>
      </c>
      <c r="L15" s="17" t="s">
        <v>69</v>
      </c>
    </row>
    <row r="16" spans="1:12" ht="34.9" customHeight="1" x14ac:dyDescent="0.45">
      <c r="A16" s="7">
        <v>10</v>
      </c>
      <c r="B16" s="23" t="s">
        <v>132</v>
      </c>
      <c r="C16" s="12" t="s">
        <v>79</v>
      </c>
      <c r="D16" s="7">
        <f t="shared" si="0"/>
        <v>500</v>
      </c>
      <c r="E16" s="12">
        <v>500</v>
      </c>
      <c r="F16" s="7"/>
      <c r="G16" s="7"/>
      <c r="H16" s="7">
        <f t="shared" si="1"/>
        <v>50</v>
      </c>
      <c r="I16" s="7">
        <v>35</v>
      </c>
      <c r="J16" s="7">
        <v>10</v>
      </c>
      <c r="K16" s="7">
        <v>5</v>
      </c>
      <c r="L16" s="17" t="s">
        <v>70</v>
      </c>
    </row>
    <row r="17" spans="1:12" ht="34.9" customHeight="1" x14ac:dyDescent="0.45">
      <c r="A17" s="7">
        <v>11</v>
      </c>
      <c r="B17" s="23" t="s">
        <v>132</v>
      </c>
      <c r="C17" s="12" t="s">
        <v>54</v>
      </c>
      <c r="D17" s="7">
        <f t="shared" si="0"/>
        <v>800</v>
      </c>
      <c r="E17" s="12">
        <v>800</v>
      </c>
      <c r="F17" s="7"/>
      <c r="G17" s="7"/>
      <c r="H17" s="7">
        <f t="shared" si="1"/>
        <v>80</v>
      </c>
      <c r="I17" s="7">
        <v>60</v>
      </c>
      <c r="J17" s="7">
        <v>10</v>
      </c>
      <c r="K17" s="7">
        <v>10</v>
      </c>
      <c r="L17" s="17" t="s">
        <v>71</v>
      </c>
    </row>
    <row r="18" spans="1:12" ht="34.9" customHeight="1" x14ac:dyDescent="0.45">
      <c r="A18" s="7">
        <v>12</v>
      </c>
      <c r="B18" s="23" t="s">
        <v>132</v>
      </c>
      <c r="C18" s="12" t="s">
        <v>55</v>
      </c>
      <c r="D18" s="7">
        <f t="shared" si="0"/>
        <v>800</v>
      </c>
      <c r="E18" s="12">
        <v>800</v>
      </c>
      <c r="F18" s="7"/>
      <c r="G18" s="7"/>
      <c r="H18" s="7">
        <f t="shared" si="1"/>
        <v>80</v>
      </c>
      <c r="I18" s="7">
        <v>60</v>
      </c>
      <c r="J18" s="7">
        <v>10</v>
      </c>
      <c r="K18" s="7">
        <v>10</v>
      </c>
      <c r="L18" s="17" t="s">
        <v>72</v>
      </c>
    </row>
    <row r="19" spans="1:12" ht="34.9" customHeight="1" x14ac:dyDescent="0.45">
      <c r="A19" s="7">
        <v>13</v>
      </c>
      <c r="B19" s="23" t="s">
        <v>132</v>
      </c>
      <c r="C19" s="12" t="s">
        <v>56</v>
      </c>
      <c r="D19" s="7">
        <f t="shared" si="0"/>
        <v>800</v>
      </c>
      <c r="E19" s="12">
        <v>800</v>
      </c>
      <c r="F19" s="7"/>
      <c r="G19" s="7"/>
      <c r="H19" s="7">
        <f t="shared" si="1"/>
        <v>80</v>
      </c>
      <c r="I19" s="7">
        <v>60</v>
      </c>
      <c r="J19" s="7">
        <v>10</v>
      </c>
      <c r="K19" s="7">
        <v>10</v>
      </c>
      <c r="L19" s="17" t="s">
        <v>73</v>
      </c>
    </row>
    <row r="20" spans="1:12" ht="34.9" customHeight="1" x14ac:dyDescent="0.45">
      <c r="A20" s="7">
        <v>14</v>
      </c>
      <c r="B20" s="23" t="s">
        <v>132</v>
      </c>
      <c r="C20" s="12" t="s">
        <v>57</v>
      </c>
      <c r="D20" s="7">
        <f t="shared" si="0"/>
        <v>800</v>
      </c>
      <c r="E20" s="12">
        <v>800</v>
      </c>
      <c r="F20" s="7"/>
      <c r="G20" s="7"/>
      <c r="H20" s="7">
        <f t="shared" si="1"/>
        <v>80</v>
      </c>
      <c r="I20" s="7">
        <v>60</v>
      </c>
      <c r="J20" s="7">
        <v>10</v>
      </c>
      <c r="K20" s="7">
        <v>10</v>
      </c>
      <c r="L20" s="17" t="s">
        <v>74</v>
      </c>
    </row>
    <row r="21" spans="1:12" ht="34.9" customHeight="1" x14ac:dyDescent="0.45">
      <c r="A21" s="7">
        <v>15</v>
      </c>
      <c r="B21" s="23" t="s">
        <v>132</v>
      </c>
      <c r="C21" s="12" t="s">
        <v>58</v>
      </c>
      <c r="D21" s="7">
        <f t="shared" si="0"/>
        <v>800</v>
      </c>
      <c r="E21" s="12">
        <v>800</v>
      </c>
      <c r="F21" s="7"/>
      <c r="G21" s="7"/>
      <c r="H21" s="7">
        <f t="shared" si="1"/>
        <v>80</v>
      </c>
      <c r="I21" s="7">
        <v>60</v>
      </c>
      <c r="J21" s="7">
        <v>10</v>
      </c>
      <c r="K21" s="7">
        <v>10</v>
      </c>
      <c r="L21" s="17" t="s">
        <v>75</v>
      </c>
    </row>
    <row r="22" spans="1:12" s="6" customFormat="1" ht="29.65" customHeight="1" x14ac:dyDescent="0.45">
      <c r="A22" s="8"/>
      <c r="B22" s="8" t="s">
        <v>42</v>
      </c>
      <c r="C22" s="8"/>
      <c r="D22" s="14">
        <f>SUM(D7:D21)</f>
        <v>10168</v>
      </c>
      <c r="E22" s="14">
        <f t="shared" ref="E22:K22" si="2">SUM(E7:E21)</f>
        <v>10168</v>
      </c>
      <c r="F22" s="14">
        <f t="shared" si="2"/>
        <v>0</v>
      </c>
      <c r="G22" s="14">
        <f t="shared" si="2"/>
        <v>0</v>
      </c>
      <c r="H22" s="14">
        <f t="shared" si="2"/>
        <v>1017</v>
      </c>
      <c r="I22" s="14">
        <f t="shared" si="2"/>
        <v>705</v>
      </c>
      <c r="J22" s="14">
        <f t="shared" si="2"/>
        <v>177</v>
      </c>
      <c r="K22" s="14">
        <f t="shared" si="2"/>
        <v>135</v>
      </c>
      <c r="L22" s="8"/>
    </row>
  </sheetData>
  <mergeCells count="10">
    <mergeCell ref="K1:L1"/>
    <mergeCell ref="A2:L2"/>
    <mergeCell ref="L5:L6"/>
    <mergeCell ref="J4:L4"/>
    <mergeCell ref="A5:A6"/>
    <mergeCell ref="B5:B6"/>
    <mergeCell ref="C5:C6"/>
    <mergeCell ref="D5:G5"/>
    <mergeCell ref="H5:K5"/>
    <mergeCell ref="A3:L3"/>
  </mergeCells>
  <printOptions horizontalCentered="1"/>
  <pageMargins left="0.5" right="0.4" top="0.5" bottom="0.5" header="0.2" footer="0.2"/>
  <pageSetup paperSize="9" orientation="landscape" r:id="rId1"/>
  <headerFooter>
    <oddFooter>&amp;C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0"/>
  <sheetViews>
    <sheetView workbookViewId="0">
      <selection sqref="A1:XFD1"/>
    </sheetView>
  </sheetViews>
  <sheetFormatPr defaultColWidth="9.1328125" defaultRowHeight="15.4" x14ac:dyDescent="0.45"/>
  <cols>
    <col min="1" max="1" width="4.265625" style="5" customWidth="1"/>
    <col min="2" max="2" width="29.3984375" style="3" customWidth="1"/>
    <col min="3" max="3" width="15" style="5" customWidth="1"/>
    <col min="4" max="4" width="10.73046875" style="5" customWidth="1"/>
    <col min="5" max="5" width="9.73046875" style="5" bestFit="1" customWidth="1"/>
    <col min="6" max="6" width="6.1328125" style="5" bestFit="1" customWidth="1"/>
    <col min="7" max="7" width="7.1328125" style="5" customWidth="1"/>
    <col min="8" max="8" width="10.1328125" style="5" customWidth="1"/>
    <col min="9" max="10" width="9" style="5" customWidth="1"/>
    <col min="11" max="11" width="6.73046875" style="5" customWidth="1"/>
    <col min="12" max="12" width="17.59765625" style="5" customWidth="1"/>
    <col min="13" max="16384" width="9.1328125" style="3"/>
  </cols>
  <sheetData>
    <row r="1" spans="1:12" x14ac:dyDescent="0.45">
      <c r="K1" s="51" t="s">
        <v>170</v>
      </c>
      <c r="L1" s="51"/>
    </row>
    <row r="2" spans="1:12" ht="24" customHeight="1" x14ac:dyDescent="0.45">
      <c r="A2" s="51" t="s">
        <v>17</v>
      </c>
      <c r="B2" s="51"/>
      <c r="C2" s="51"/>
      <c r="D2" s="51"/>
      <c r="E2" s="51"/>
      <c r="F2" s="51"/>
      <c r="G2" s="51"/>
      <c r="H2" s="51"/>
      <c r="I2" s="51"/>
      <c r="J2" s="51"/>
      <c r="K2" s="51"/>
      <c r="L2" s="51"/>
    </row>
    <row r="3" spans="1:12" ht="18.399999999999999" customHeight="1" x14ac:dyDescent="0.45">
      <c r="A3" s="58" t="str">
        <f>'B03.1 Dự án 1'!A3:I3</f>
        <v>(Kèm theo Kế hoạch số:       /KH-UBND, ngày       tháng 4 năm 2024 của UBND huyện Mường Tè)</v>
      </c>
      <c r="B3" s="58"/>
      <c r="C3" s="58"/>
      <c r="D3" s="58"/>
      <c r="E3" s="58"/>
      <c r="F3" s="58"/>
      <c r="G3" s="58"/>
      <c r="H3" s="58"/>
      <c r="I3" s="58"/>
      <c r="J3" s="58"/>
      <c r="K3" s="58"/>
      <c r="L3" s="58"/>
    </row>
    <row r="4" spans="1:12" x14ac:dyDescent="0.45">
      <c r="J4" s="55" t="s">
        <v>41</v>
      </c>
      <c r="K4" s="55"/>
      <c r="L4" s="55"/>
    </row>
    <row r="5" spans="1:12" s="6" customFormat="1" ht="25.9" customHeight="1" x14ac:dyDescent="0.45">
      <c r="A5" s="56" t="s">
        <v>1</v>
      </c>
      <c r="B5" s="56" t="s">
        <v>2</v>
      </c>
      <c r="C5" s="56" t="s">
        <v>11</v>
      </c>
      <c r="D5" s="52" t="s">
        <v>3</v>
      </c>
      <c r="E5" s="53"/>
      <c r="F5" s="53"/>
      <c r="G5" s="54"/>
      <c r="H5" s="52" t="s">
        <v>15</v>
      </c>
      <c r="I5" s="53"/>
      <c r="J5" s="53"/>
      <c r="K5" s="54"/>
      <c r="L5" s="56" t="s">
        <v>76</v>
      </c>
    </row>
    <row r="6" spans="1:12" s="6" customFormat="1" ht="37.15" customHeight="1" x14ac:dyDescent="0.45">
      <c r="A6" s="57"/>
      <c r="B6" s="57"/>
      <c r="C6" s="57"/>
      <c r="D6" s="7" t="s">
        <v>8</v>
      </c>
      <c r="E6" s="7" t="s">
        <v>4</v>
      </c>
      <c r="F6" s="7" t="s">
        <v>5</v>
      </c>
      <c r="G6" s="7" t="s">
        <v>6</v>
      </c>
      <c r="H6" s="7" t="s">
        <v>8</v>
      </c>
      <c r="I6" s="7" t="s">
        <v>9</v>
      </c>
      <c r="J6" s="7" t="s">
        <v>10</v>
      </c>
      <c r="K6" s="7" t="s">
        <v>6</v>
      </c>
      <c r="L6" s="57"/>
    </row>
    <row r="7" spans="1:12" s="6" customFormat="1" ht="49.5" customHeight="1" x14ac:dyDescent="0.45">
      <c r="A7" s="4" t="s">
        <v>12</v>
      </c>
      <c r="B7" s="43" t="s">
        <v>13</v>
      </c>
      <c r="C7" s="4"/>
      <c r="D7" s="14">
        <f>SUM(E7:G7)</f>
        <v>4240</v>
      </c>
      <c r="E7" s="14">
        <f>SUM(E8:E17)</f>
        <v>4240</v>
      </c>
      <c r="F7" s="8"/>
      <c r="G7" s="8"/>
      <c r="H7" s="8">
        <f>SUM(H8:H17)</f>
        <v>424</v>
      </c>
      <c r="I7" s="8">
        <f>SUM(I8:I17)</f>
        <v>196</v>
      </c>
      <c r="J7" s="8">
        <f t="shared" ref="J7:K7" si="0">SUM(J8:J17)</f>
        <v>83</v>
      </c>
      <c r="K7" s="8">
        <f t="shared" si="0"/>
        <v>80</v>
      </c>
      <c r="L7" s="4"/>
    </row>
    <row r="8" spans="1:12" ht="36" customHeight="1" x14ac:dyDescent="0.45">
      <c r="A8" s="7">
        <v>1</v>
      </c>
      <c r="B8" s="23" t="s">
        <v>165</v>
      </c>
      <c r="C8" s="7" t="s">
        <v>49</v>
      </c>
      <c r="D8" s="7">
        <f t="shared" ref="D8:D17" si="1">SUM(E8:G8)</f>
        <v>400</v>
      </c>
      <c r="E8" s="7">
        <v>400</v>
      </c>
      <c r="F8" s="7"/>
      <c r="G8" s="7"/>
      <c r="H8" s="7">
        <v>40</v>
      </c>
      <c r="I8" s="7">
        <v>20</v>
      </c>
      <c r="J8" s="7">
        <v>10</v>
      </c>
      <c r="K8" s="7">
        <v>10</v>
      </c>
      <c r="L8" s="18" t="s">
        <v>82</v>
      </c>
    </row>
    <row r="9" spans="1:12" ht="36" customHeight="1" x14ac:dyDescent="0.45">
      <c r="A9" s="7">
        <v>2</v>
      </c>
      <c r="B9" s="23" t="s">
        <v>165</v>
      </c>
      <c r="C9" s="7" t="s">
        <v>50</v>
      </c>
      <c r="D9" s="7">
        <f t="shared" si="1"/>
        <v>450</v>
      </c>
      <c r="E9" s="7">
        <v>450</v>
      </c>
      <c r="F9" s="7"/>
      <c r="G9" s="7"/>
      <c r="H9" s="7">
        <v>45</v>
      </c>
      <c r="I9" s="7">
        <v>25</v>
      </c>
      <c r="J9" s="7">
        <v>10</v>
      </c>
      <c r="K9" s="7">
        <v>10</v>
      </c>
      <c r="L9" s="18" t="s">
        <v>83</v>
      </c>
    </row>
    <row r="10" spans="1:12" ht="36" customHeight="1" x14ac:dyDescent="0.45">
      <c r="A10" s="7">
        <v>3</v>
      </c>
      <c r="B10" s="23" t="s">
        <v>165</v>
      </c>
      <c r="C10" s="12" t="s">
        <v>51</v>
      </c>
      <c r="D10" s="7">
        <f t="shared" si="1"/>
        <v>450</v>
      </c>
      <c r="E10" s="12">
        <v>450</v>
      </c>
      <c r="F10" s="7"/>
      <c r="G10" s="7"/>
      <c r="H10" s="7">
        <v>45</v>
      </c>
      <c r="I10" s="7">
        <v>25</v>
      </c>
      <c r="J10" s="7">
        <v>10</v>
      </c>
      <c r="K10" s="7">
        <v>10</v>
      </c>
      <c r="L10" s="17" t="s">
        <v>84</v>
      </c>
    </row>
    <row r="11" spans="1:12" ht="36" customHeight="1" x14ac:dyDescent="0.45">
      <c r="A11" s="7">
        <v>4</v>
      </c>
      <c r="B11" s="23" t="s">
        <v>165</v>
      </c>
      <c r="C11" s="12" t="s">
        <v>52</v>
      </c>
      <c r="D11" s="7">
        <f t="shared" si="1"/>
        <v>500</v>
      </c>
      <c r="E11" s="12">
        <v>500</v>
      </c>
      <c r="F11" s="7"/>
      <c r="G11" s="7"/>
      <c r="H11" s="7">
        <v>50</v>
      </c>
      <c r="I11" s="7">
        <v>30</v>
      </c>
      <c r="J11" s="7">
        <v>10</v>
      </c>
      <c r="K11" s="7">
        <v>10</v>
      </c>
      <c r="L11" s="17" t="s">
        <v>85</v>
      </c>
    </row>
    <row r="12" spans="1:12" ht="36" customHeight="1" x14ac:dyDescent="0.45">
      <c r="A12" s="7">
        <v>5</v>
      </c>
      <c r="B12" s="23" t="s">
        <v>165</v>
      </c>
      <c r="C12" s="12" t="s">
        <v>53</v>
      </c>
      <c r="D12" s="7">
        <f t="shared" si="1"/>
        <v>460</v>
      </c>
      <c r="E12" s="12">
        <v>460</v>
      </c>
      <c r="F12" s="7"/>
      <c r="G12" s="7"/>
      <c r="H12" s="7">
        <v>46</v>
      </c>
      <c r="I12" s="7">
        <v>26</v>
      </c>
      <c r="J12" s="7">
        <v>10</v>
      </c>
      <c r="K12" s="7">
        <v>10</v>
      </c>
      <c r="L12" s="17" t="s">
        <v>86</v>
      </c>
    </row>
    <row r="13" spans="1:12" ht="36" customHeight="1" x14ac:dyDescent="0.45">
      <c r="A13" s="7">
        <v>6</v>
      </c>
      <c r="B13" s="23" t="s">
        <v>165</v>
      </c>
      <c r="C13" s="12" t="s">
        <v>54</v>
      </c>
      <c r="D13" s="7">
        <f t="shared" si="1"/>
        <v>300</v>
      </c>
      <c r="E13" s="12">
        <v>300</v>
      </c>
      <c r="F13" s="7"/>
      <c r="G13" s="7"/>
      <c r="H13" s="7">
        <v>30</v>
      </c>
      <c r="I13" s="7"/>
      <c r="J13" s="7"/>
      <c r="K13" s="7"/>
      <c r="L13" s="17" t="s">
        <v>87</v>
      </c>
    </row>
    <row r="14" spans="1:12" ht="36" customHeight="1" x14ac:dyDescent="0.45">
      <c r="A14" s="7">
        <v>7</v>
      </c>
      <c r="B14" s="23" t="s">
        <v>165</v>
      </c>
      <c r="C14" s="12" t="s">
        <v>55</v>
      </c>
      <c r="D14" s="7">
        <f t="shared" si="1"/>
        <v>350</v>
      </c>
      <c r="E14" s="12">
        <v>350</v>
      </c>
      <c r="F14" s="7"/>
      <c r="G14" s="7"/>
      <c r="H14" s="7">
        <v>35</v>
      </c>
      <c r="I14" s="7"/>
      <c r="J14" s="7"/>
      <c r="K14" s="7"/>
      <c r="L14" s="17" t="s">
        <v>88</v>
      </c>
    </row>
    <row r="15" spans="1:12" ht="36" customHeight="1" x14ac:dyDescent="0.45">
      <c r="A15" s="7">
        <v>8</v>
      </c>
      <c r="B15" s="23" t="s">
        <v>165</v>
      </c>
      <c r="C15" s="12" t="s">
        <v>56</v>
      </c>
      <c r="D15" s="7">
        <f t="shared" si="1"/>
        <v>400</v>
      </c>
      <c r="E15" s="12">
        <v>400</v>
      </c>
      <c r="F15" s="7"/>
      <c r="G15" s="7"/>
      <c r="H15" s="7">
        <v>40</v>
      </c>
      <c r="I15" s="7">
        <v>20</v>
      </c>
      <c r="J15" s="7">
        <v>10</v>
      </c>
      <c r="K15" s="7">
        <v>10</v>
      </c>
      <c r="L15" s="17" t="s">
        <v>89</v>
      </c>
    </row>
    <row r="16" spans="1:12" ht="36" customHeight="1" x14ac:dyDescent="0.45">
      <c r="A16" s="7">
        <v>9</v>
      </c>
      <c r="B16" s="23" t="s">
        <v>165</v>
      </c>
      <c r="C16" s="12" t="s">
        <v>57</v>
      </c>
      <c r="D16" s="7">
        <f t="shared" si="1"/>
        <v>530</v>
      </c>
      <c r="E16" s="12">
        <v>530</v>
      </c>
      <c r="F16" s="7"/>
      <c r="G16" s="7"/>
      <c r="H16" s="7">
        <v>53</v>
      </c>
      <c r="I16" s="7">
        <v>30</v>
      </c>
      <c r="J16" s="7">
        <v>13</v>
      </c>
      <c r="K16" s="7">
        <v>10</v>
      </c>
      <c r="L16" s="17" t="s">
        <v>90</v>
      </c>
    </row>
    <row r="17" spans="1:12" ht="36" customHeight="1" x14ac:dyDescent="0.45">
      <c r="A17" s="7">
        <v>10</v>
      </c>
      <c r="B17" s="23" t="s">
        <v>165</v>
      </c>
      <c r="C17" s="12" t="s">
        <v>58</v>
      </c>
      <c r="D17" s="7">
        <f t="shared" si="1"/>
        <v>400</v>
      </c>
      <c r="E17" s="12">
        <v>400</v>
      </c>
      <c r="F17" s="7"/>
      <c r="G17" s="7"/>
      <c r="H17" s="7">
        <v>40</v>
      </c>
      <c r="I17" s="7">
        <v>20</v>
      </c>
      <c r="J17" s="7">
        <v>10</v>
      </c>
      <c r="K17" s="7">
        <v>10</v>
      </c>
      <c r="L17" s="17" t="s">
        <v>91</v>
      </c>
    </row>
    <row r="18" spans="1:12" s="6" customFormat="1" ht="37.15" customHeight="1" x14ac:dyDescent="0.45">
      <c r="A18" s="4" t="s">
        <v>16</v>
      </c>
      <c r="B18" s="43" t="s">
        <v>14</v>
      </c>
      <c r="C18" s="4"/>
      <c r="D18" s="8">
        <f>D19</f>
        <v>555</v>
      </c>
      <c r="E18" s="8">
        <f t="shared" ref="E18:K18" si="2">E19</f>
        <v>555</v>
      </c>
      <c r="F18" s="8">
        <f t="shared" si="2"/>
        <v>0</v>
      </c>
      <c r="G18" s="8">
        <f t="shared" si="2"/>
        <v>0</v>
      </c>
      <c r="H18" s="14">
        <f t="shared" si="2"/>
        <v>16190</v>
      </c>
      <c r="I18" s="8">
        <f t="shared" si="2"/>
        <v>0</v>
      </c>
      <c r="J18" s="8">
        <f t="shared" si="2"/>
        <v>0</v>
      </c>
      <c r="K18" s="8">
        <f t="shared" si="2"/>
        <v>0</v>
      </c>
      <c r="L18" s="4"/>
    </row>
    <row r="19" spans="1:12" ht="93.4" customHeight="1" x14ac:dyDescent="0.45">
      <c r="A19" s="7">
        <v>1</v>
      </c>
      <c r="B19" s="23" t="s">
        <v>61</v>
      </c>
      <c r="C19" s="7" t="s">
        <v>45</v>
      </c>
      <c r="D19" s="7">
        <f>SUM(E19:G19)</f>
        <v>555</v>
      </c>
      <c r="E19" s="7">
        <v>555</v>
      </c>
      <c r="F19" s="7"/>
      <c r="G19" s="7"/>
      <c r="H19" s="9">
        <v>16190</v>
      </c>
      <c r="I19" s="7"/>
      <c r="J19" s="7"/>
      <c r="K19" s="7"/>
      <c r="L19" s="7" t="s">
        <v>92</v>
      </c>
    </row>
    <row r="20" spans="1:12" s="6" customFormat="1" ht="24" customHeight="1" x14ac:dyDescent="0.45">
      <c r="A20" s="8"/>
      <c r="B20" s="8" t="s">
        <v>42</v>
      </c>
      <c r="C20" s="8"/>
      <c r="D20" s="11">
        <f>D7+D18</f>
        <v>4795</v>
      </c>
      <c r="E20" s="11">
        <f t="shared" ref="E20:K20" si="3">E7+E18</f>
        <v>4795</v>
      </c>
      <c r="F20" s="11">
        <f t="shared" si="3"/>
        <v>0</v>
      </c>
      <c r="G20" s="11">
        <f t="shared" si="3"/>
        <v>0</v>
      </c>
      <c r="H20" s="11">
        <f>H7+H18</f>
        <v>16614</v>
      </c>
      <c r="I20" s="11">
        <f t="shared" si="3"/>
        <v>196</v>
      </c>
      <c r="J20" s="11">
        <f t="shared" si="3"/>
        <v>83</v>
      </c>
      <c r="K20" s="11">
        <f t="shared" si="3"/>
        <v>80</v>
      </c>
      <c r="L20" s="8"/>
    </row>
  </sheetData>
  <mergeCells count="10">
    <mergeCell ref="K1:L1"/>
    <mergeCell ref="A2:L2"/>
    <mergeCell ref="A5:A6"/>
    <mergeCell ref="B5:B6"/>
    <mergeCell ref="C5:C6"/>
    <mergeCell ref="D5:G5"/>
    <mergeCell ref="H5:K5"/>
    <mergeCell ref="L5:L6"/>
    <mergeCell ref="J4:L4"/>
    <mergeCell ref="A3:L3"/>
  </mergeCells>
  <printOptions horizontalCentered="1"/>
  <pageMargins left="0.5" right="0.4" top="0.4" bottom="0.3" header="0.2" footer="0.2"/>
  <pageSetup paperSize="9" orientation="landscape" r:id="rId1"/>
  <headerFooter>
    <oddHeader>&amp;C &amp;P</oddHeader>
    <oddFooter>&amp;C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3"/>
  <sheetViews>
    <sheetView workbookViewId="0">
      <pane ySplit="6" topLeftCell="A7" activePane="bottomLeft" state="frozen"/>
      <selection pane="bottomLeft" sqref="A1:XFD1"/>
    </sheetView>
  </sheetViews>
  <sheetFormatPr defaultColWidth="9.1328125" defaultRowHeight="15.4" x14ac:dyDescent="0.45"/>
  <cols>
    <col min="1" max="1" width="4.265625" style="5" customWidth="1"/>
    <col min="2" max="2" width="29.3984375" style="3" customWidth="1"/>
    <col min="3" max="3" width="12" style="5" customWidth="1"/>
    <col min="4" max="4" width="12.3984375" style="5" customWidth="1"/>
    <col min="5" max="5" width="9.265625" style="5" bestFit="1" customWidth="1"/>
    <col min="6" max="6" width="9.1328125" style="5"/>
    <col min="7" max="7" width="7.73046875" style="5" customWidth="1"/>
    <col min="8" max="8" width="11.1328125" style="5" customWidth="1"/>
    <col min="9" max="10" width="8" style="5" customWidth="1"/>
    <col min="11" max="11" width="7.73046875" style="5" customWidth="1"/>
    <col min="12" max="12" width="11.1328125" style="5" customWidth="1"/>
    <col min="13" max="16384" width="9.1328125" style="3"/>
  </cols>
  <sheetData>
    <row r="1" spans="1:12" x14ac:dyDescent="0.45">
      <c r="K1" s="51" t="s">
        <v>171</v>
      </c>
      <c r="L1" s="51"/>
    </row>
    <row r="2" spans="1:12" ht="26.65" customHeight="1" x14ac:dyDescent="0.45">
      <c r="A2" s="51" t="s">
        <v>18</v>
      </c>
      <c r="B2" s="51"/>
      <c r="C2" s="51"/>
      <c r="D2" s="51"/>
      <c r="E2" s="51"/>
      <c r="F2" s="51"/>
      <c r="G2" s="51"/>
      <c r="H2" s="51"/>
      <c r="I2" s="51"/>
      <c r="J2" s="51"/>
      <c r="K2" s="51"/>
      <c r="L2" s="51"/>
    </row>
    <row r="3" spans="1:12" x14ac:dyDescent="0.45">
      <c r="A3" s="58" t="str">
        <f>'B03.1 Dự án 1'!A3:I3</f>
        <v>(Kèm theo Kế hoạch số:       /KH-UBND, ngày       tháng 4 năm 2024 của UBND huyện Mường Tè)</v>
      </c>
      <c r="B3" s="58"/>
      <c r="C3" s="58"/>
      <c r="D3" s="58"/>
      <c r="E3" s="58"/>
      <c r="F3" s="58"/>
      <c r="G3" s="58"/>
      <c r="H3" s="58"/>
      <c r="I3" s="58"/>
      <c r="J3" s="58"/>
      <c r="K3" s="58"/>
      <c r="L3" s="58"/>
    </row>
    <row r="4" spans="1:12" x14ac:dyDescent="0.45">
      <c r="J4" s="55" t="s">
        <v>41</v>
      </c>
      <c r="K4" s="55"/>
      <c r="L4" s="55"/>
    </row>
    <row r="5" spans="1:12" s="6" customFormat="1" ht="24" customHeight="1" x14ac:dyDescent="0.45">
      <c r="A5" s="56" t="s">
        <v>1</v>
      </c>
      <c r="B5" s="56" t="s">
        <v>2</v>
      </c>
      <c r="C5" s="56" t="s">
        <v>11</v>
      </c>
      <c r="D5" s="52" t="s">
        <v>3</v>
      </c>
      <c r="E5" s="53"/>
      <c r="F5" s="53"/>
      <c r="G5" s="54"/>
      <c r="H5" s="52" t="s">
        <v>21</v>
      </c>
      <c r="I5" s="53"/>
      <c r="J5" s="53"/>
      <c r="K5" s="54"/>
      <c r="L5" s="56" t="s">
        <v>76</v>
      </c>
    </row>
    <row r="6" spans="1:12" s="6" customFormat="1" ht="38.25" customHeight="1" x14ac:dyDescent="0.45">
      <c r="A6" s="57"/>
      <c r="B6" s="57"/>
      <c r="C6" s="57"/>
      <c r="D6" s="7" t="s">
        <v>8</v>
      </c>
      <c r="E6" s="7" t="s">
        <v>4</v>
      </c>
      <c r="F6" s="7" t="s">
        <v>5</v>
      </c>
      <c r="G6" s="7" t="s">
        <v>6</v>
      </c>
      <c r="H6" s="7" t="s">
        <v>8</v>
      </c>
      <c r="I6" s="7" t="s">
        <v>9</v>
      </c>
      <c r="J6" s="7" t="s">
        <v>10</v>
      </c>
      <c r="K6" s="7" t="s">
        <v>6</v>
      </c>
      <c r="L6" s="57"/>
    </row>
    <row r="7" spans="1:12" s="6" customFormat="1" ht="51.4" customHeight="1" x14ac:dyDescent="0.45">
      <c r="A7" s="4" t="s">
        <v>12</v>
      </c>
      <c r="B7" s="43" t="s">
        <v>19</v>
      </c>
      <c r="C7" s="4"/>
      <c r="D7" s="11">
        <f>D8</f>
        <v>3057</v>
      </c>
      <c r="E7" s="11">
        <f t="shared" ref="E7:K7" si="0">E8</f>
        <v>1894</v>
      </c>
      <c r="F7" s="11">
        <f t="shared" si="0"/>
        <v>1163</v>
      </c>
      <c r="G7" s="11">
        <f t="shared" si="0"/>
        <v>0</v>
      </c>
      <c r="H7" s="11">
        <f t="shared" si="0"/>
        <v>1100</v>
      </c>
      <c r="I7" s="11">
        <f t="shared" si="0"/>
        <v>0</v>
      </c>
      <c r="J7" s="11">
        <f t="shared" si="0"/>
        <v>0</v>
      </c>
      <c r="K7" s="11">
        <f t="shared" si="0"/>
        <v>1100</v>
      </c>
      <c r="L7" s="4"/>
    </row>
    <row r="8" spans="1:12" ht="53.25" customHeight="1" x14ac:dyDescent="0.45">
      <c r="A8" s="7">
        <v>1</v>
      </c>
      <c r="B8" s="23" t="s">
        <v>43</v>
      </c>
      <c r="C8" s="7" t="s">
        <v>45</v>
      </c>
      <c r="D8" s="31">
        <f>SUM(E8:G8)</f>
        <v>3057</v>
      </c>
      <c r="E8" s="31">
        <v>1894</v>
      </c>
      <c r="F8" s="31">
        <v>1163</v>
      </c>
      <c r="G8" s="31"/>
      <c r="H8" s="31">
        <f>SUM(I8:K8)</f>
        <v>1100</v>
      </c>
      <c r="I8" s="31"/>
      <c r="J8" s="31"/>
      <c r="K8" s="31">
        <v>1100</v>
      </c>
      <c r="L8" s="10" t="s">
        <v>47</v>
      </c>
    </row>
    <row r="9" spans="1:12" s="6" customFormat="1" ht="53.65" customHeight="1" x14ac:dyDescent="0.45">
      <c r="A9" s="4" t="s">
        <v>16</v>
      </c>
      <c r="B9" s="43" t="s">
        <v>20</v>
      </c>
      <c r="C9" s="4"/>
      <c r="D9" s="11">
        <f>D10</f>
        <v>350</v>
      </c>
      <c r="E9" s="11">
        <f t="shared" ref="E9:K9" si="1">E10</f>
        <v>350</v>
      </c>
      <c r="F9" s="11">
        <f t="shared" si="1"/>
        <v>0</v>
      </c>
      <c r="G9" s="11">
        <f t="shared" si="1"/>
        <v>0</v>
      </c>
      <c r="H9" s="11">
        <f t="shared" si="1"/>
        <v>20</v>
      </c>
      <c r="I9" s="11">
        <f t="shared" si="1"/>
        <v>0</v>
      </c>
      <c r="J9" s="11">
        <f t="shared" si="1"/>
        <v>0</v>
      </c>
      <c r="K9" s="11">
        <f t="shared" si="1"/>
        <v>20</v>
      </c>
      <c r="L9" s="4"/>
    </row>
    <row r="10" spans="1:12" ht="138.4" x14ac:dyDescent="0.45">
      <c r="A10" s="7">
        <v>1</v>
      </c>
      <c r="B10" s="23" t="s">
        <v>44</v>
      </c>
      <c r="C10" s="7" t="s">
        <v>45</v>
      </c>
      <c r="D10" s="31">
        <f>SUM(E10:G10)</f>
        <v>350</v>
      </c>
      <c r="E10" s="31">
        <v>350</v>
      </c>
      <c r="F10" s="31"/>
      <c r="G10" s="31"/>
      <c r="H10" s="31">
        <f>SUM(I10:K10)</f>
        <v>20</v>
      </c>
      <c r="I10" s="31"/>
      <c r="J10" s="31"/>
      <c r="K10" s="31">
        <v>20</v>
      </c>
      <c r="L10" s="7" t="s">
        <v>46</v>
      </c>
    </row>
    <row r="11" spans="1:12" s="6" customFormat="1" ht="36" customHeight="1" x14ac:dyDescent="0.45">
      <c r="A11" s="4" t="s">
        <v>22</v>
      </c>
      <c r="B11" s="43" t="s">
        <v>23</v>
      </c>
      <c r="C11" s="4"/>
      <c r="D11" s="11">
        <f>D12</f>
        <v>488</v>
      </c>
      <c r="E11" s="11">
        <f t="shared" ref="E11:K11" si="2">E12</f>
        <v>488</v>
      </c>
      <c r="F11" s="11">
        <f t="shared" si="2"/>
        <v>0</v>
      </c>
      <c r="G11" s="11">
        <f t="shared" si="2"/>
        <v>0</v>
      </c>
      <c r="H11" s="11">
        <f t="shared" si="2"/>
        <v>20000</v>
      </c>
      <c r="I11" s="11">
        <f t="shared" si="2"/>
        <v>0</v>
      </c>
      <c r="J11" s="11">
        <f t="shared" si="2"/>
        <v>0</v>
      </c>
      <c r="K11" s="11">
        <f t="shared" si="2"/>
        <v>20000</v>
      </c>
      <c r="L11" s="4"/>
    </row>
    <row r="12" spans="1:12" ht="43.9" customHeight="1" x14ac:dyDescent="0.45">
      <c r="A12" s="7">
        <v>1</v>
      </c>
      <c r="B12" s="23" t="s">
        <v>48</v>
      </c>
      <c r="C12" s="7" t="s">
        <v>45</v>
      </c>
      <c r="D12" s="31">
        <f>SUM(E12:G12)</f>
        <v>488</v>
      </c>
      <c r="E12" s="31">
        <v>488</v>
      </c>
      <c r="F12" s="31"/>
      <c r="G12" s="31"/>
      <c r="H12" s="31">
        <f>SUM(I12:K12)</f>
        <v>20000</v>
      </c>
      <c r="I12" s="31"/>
      <c r="J12" s="31"/>
      <c r="K12" s="31">
        <v>20000</v>
      </c>
      <c r="L12" s="7"/>
    </row>
    <row r="13" spans="1:12" s="6" customFormat="1" ht="20.65" customHeight="1" x14ac:dyDescent="0.45">
      <c r="A13" s="8"/>
      <c r="B13" s="8" t="s">
        <v>42</v>
      </c>
      <c r="C13" s="8"/>
      <c r="D13" s="11">
        <f>D7+D9+D11</f>
        <v>3895</v>
      </c>
      <c r="E13" s="11">
        <f t="shared" ref="E13:K13" si="3">E7+E9+E11</f>
        <v>2732</v>
      </c>
      <c r="F13" s="11">
        <f t="shared" si="3"/>
        <v>1163</v>
      </c>
      <c r="G13" s="11">
        <f t="shared" si="3"/>
        <v>0</v>
      </c>
      <c r="H13" s="11">
        <f t="shared" si="3"/>
        <v>21120</v>
      </c>
      <c r="I13" s="11">
        <f t="shared" si="3"/>
        <v>0</v>
      </c>
      <c r="J13" s="11">
        <f t="shared" si="3"/>
        <v>0</v>
      </c>
      <c r="K13" s="11">
        <f t="shared" si="3"/>
        <v>21120</v>
      </c>
      <c r="L13" s="8"/>
    </row>
  </sheetData>
  <mergeCells count="10">
    <mergeCell ref="K1:L1"/>
    <mergeCell ref="A2:L2"/>
    <mergeCell ref="A5:A6"/>
    <mergeCell ref="B5:B6"/>
    <mergeCell ref="C5:C6"/>
    <mergeCell ref="D5:G5"/>
    <mergeCell ref="H5:K5"/>
    <mergeCell ref="L5:L6"/>
    <mergeCell ref="J4:L4"/>
    <mergeCell ref="A3:L3"/>
  </mergeCells>
  <pageMargins left="0.2" right="0.2" top="0.5" bottom="0.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5"/>
  <sheetViews>
    <sheetView workbookViewId="0">
      <selection sqref="A1:XFD1"/>
    </sheetView>
  </sheetViews>
  <sheetFormatPr defaultColWidth="9.1328125" defaultRowHeight="15.4" x14ac:dyDescent="0.45"/>
  <cols>
    <col min="1" max="1" width="4.265625" style="5" customWidth="1"/>
    <col min="2" max="2" width="29.3984375" style="3" customWidth="1"/>
    <col min="3" max="3" width="12" style="5" customWidth="1"/>
    <col min="4" max="4" width="12.3984375" style="5" customWidth="1"/>
    <col min="5" max="5" width="9.265625" style="5" bestFit="1" customWidth="1"/>
    <col min="6" max="6" width="9.1328125" style="5"/>
    <col min="7" max="7" width="7.73046875" style="5" customWidth="1"/>
    <col min="8" max="8" width="11.1328125" style="5" customWidth="1"/>
    <col min="9" max="10" width="9.73046875" style="5" customWidth="1"/>
    <col min="11" max="11" width="7.265625" style="5" customWidth="1"/>
    <col min="12" max="12" width="11" style="5" customWidth="1"/>
    <col min="13" max="16384" width="9.1328125" style="3"/>
  </cols>
  <sheetData>
    <row r="1" spans="1:12" x14ac:dyDescent="0.45">
      <c r="K1" s="51" t="s">
        <v>172</v>
      </c>
      <c r="L1" s="51"/>
    </row>
    <row r="2" spans="1:12" ht="24.4" customHeight="1" x14ac:dyDescent="0.45">
      <c r="A2" s="51" t="s">
        <v>24</v>
      </c>
      <c r="B2" s="51"/>
      <c r="C2" s="51"/>
      <c r="D2" s="51"/>
      <c r="E2" s="51"/>
      <c r="F2" s="51"/>
      <c r="G2" s="51"/>
      <c r="H2" s="51"/>
      <c r="I2" s="51"/>
      <c r="J2" s="51"/>
      <c r="K2" s="51"/>
      <c r="L2" s="51"/>
    </row>
    <row r="3" spans="1:12" ht="20.25" customHeight="1" x14ac:dyDescent="0.45">
      <c r="A3" s="58" t="str">
        <f>'B03.1 Dự án 1'!A3:I3</f>
        <v>(Kèm theo Kế hoạch số:       /KH-UBND, ngày       tháng 4 năm 2024 của UBND huyện Mường Tè)</v>
      </c>
      <c r="B3" s="58"/>
      <c r="C3" s="58"/>
      <c r="D3" s="58"/>
      <c r="E3" s="58"/>
      <c r="F3" s="58"/>
      <c r="G3" s="58"/>
      <c r="H3" s="58"/>
      <c r="I3" s="58"/>
      <c r="J3" s="58"/>
      <c r="K3" s="58"/>
      <c r="L3" s="58"/>
    </row>
    <row r="4" spans="1:12" x14ac:dyDescent="0.45">
      <c r="J4" s="55" t="s">
        <v>41</v>
      </c>
      <c r="K4" s="55"/>
      <c r="L4" s="55"/>
    </row>
    <row r="5" spans="1:12" s="6" customFormat="1" ht="19.5" customHeight="1" x14ac:dyDescent="0.45">
      <c r="A5" s="56" t="s">
        <v>1</v>
      </c>
      <c r="B5" s="56" t="s">
        <v>2</v>
      </c>
      <c r="C5" s="56" t="s">
        <v>11</v>
      </c>
      <c r="D5" s="52" t="s">
        <v>3</v>
      </c>
      <c r="E5" s="53"/>
      <c r="F5" s="53"/>
      <c r="G5" s="54"/>
      <c r="H5" s="52" t="s">
        <v>15</v>
      </c>
      <c r="I5" s="53"/>
      <c r="J5" s="53"/>
      <c r="K5" s="54"/>
      <c r="L5" s="56" t="s">
        <v>76</v>
      </c>
    </row>
    <row r="6" spans="1:12" s="6" customFormat="1" ht="38.25" customHeight="1" x14ac:dyDescent="0.45">
      <c r="A6" s="57"/>
      <c r="B6" s="57"/>
      <c r="C6" s="57"/>
      <c r="D6" s="7" t="s">
        <v>8</v>
      </c>
      <c r="E6" s="7" t="s">
        <v>4</v>
      </c>
      <c r="F6" s="7" t="s">
        <v>5</v>
      </c>
      <c r="G6" s="7" t="s">
        <v>6</v>
      </c>
      <c r="H6" s="7" t="s">
        <v>8</v>
      </c>
      <c r="I6" s="7" t="s">
        <v>9</v>
      </c>
      <c r="J6" s="7" t="s">
        <v>10</v>
      </c>
      <c r="K6" s="7" t="s">
        <v>6</v>
      </c>
      <c r="L6" s="57"/>
    </row>
    <row r="7" spans="1:12" s="6" customFormat="1" ht="25.15" customHeight="1" x14ac:dyDescent="0.45">
      <c r="A7" s="4" t="s">
        <v>12</v>
      </c>
      <c r="B7" s="1" t="s">
        <v>25</v>
      </c>
      <c r="C7" s="4"/>
      <c r="D7" s="11">
        <f>SUM(E7:G7)</f>
        <v>13640</v>
      </c>
      <c r="E7" s="11">
        <f>SUM(E8:E20)</f>
        <v>13640</v>
      </c>
      <c r="F7" s="11">
        <f t="shared" ref="F7:G7" si="0">SUM(F8:F20)</f>
        <v>0</v>
      </c>
      <c r="G7" s="11">
        <f t="shared" si="0"/>
        <v>0</v>
      </c>
      <c r="H7" s="8">
        <f>SUM(H8:H20)</f>
        <v>341</v>
      </c>
      <c r="I7" s="8"/>
      <c r="J7" s="8"/>
      <c r="K7" s="8"/>
      <c r="L7" s="4"/>
    </row>
    <row r="8" spans="1:12" ht="52.5" x14ac:dyDescent="0.45">
      <c r="A8" s="7">
        <v>1</v>
      </c>
      <c r="B8" s="19" t="s">
        <v>93</v>
      </c>
      <c r="C8" s="7" t="s">
        <v>49</v>
      </c>
      <c r="D8" s="20">
        <f t="shared" ref="D8:D20" si="1">SUM(E8:G8)</f>
        <v>680</v>
      </c>
      <c r="E8" s="9">
        <f>H8*40</f>
        <v>680</v>
      </c>
      <c r="F8" s="7"/>
      <c r="G8" s="7"/>
      <c r="H8" s="7">
        <v>17</v>
      </c>
      <c r="I8" s="7"/>
      <c r="J8" s="7"/>
      <c r="K8" s="7"/>
      <c r="L8" s="18" t="s">
        <v>82</v>
      </c>
    </row>
    <row r="9" spans="1:12" ht="52.5" x14ac:dyDescent="0.45">
      <c r="A9" s="7">
        <v>2</v>
      </c>
      <c r="B9" s="19" t="s">
        <v>93</v>
      </c>
      <c r="C9" s="7" t="s">
        <v>77</v>
      </c>
      <c r="D9" s="20">
        <f t="shared" si="1"/>
        <v>1000</v>
      </c>
      <c r="E9" s="9">
        <f t="shared" ref="E9:E20" si="2">H9*40</f>
        <v>1000</v>
      </c>
      <c r="F9" s="7"/>
      <c r="G9" s="7"/>
      <c r="H9" s="7">
        <v>25</v>
      </c>
      <c r="I9" s="7"/>
      <c r="J9" s="7"/>
      <c r="K9" s="7"/>
      <c r="L9" s="18" t="s">
        <v>94</v>
      </c>
    </row>
    <row r="10" spans="1:12" ht="52.5" x14ac:dyDescent="0.45">
      <c r="A10" s="7">
        <v>3</v>
      </c>
      <c r="B10" s="19" t="s">
        <v>93</v>
      </c>
      <c r="C10" s="7" t="s">
        <v>50</v>
      </c>
      <c r="D10" s="20">
        <f t="shared" si="1"/>
        <v>1480</v>
      </c>
      <c r="E10" s="9">
        <f t="shared" si="2"/>
        <v>1480</v>
      </c>
      <c r="F10" s="7"/>
      <c r="G10" s="7"/>
      <c r="H10" s="7">
        <v>37</v>
      </c>
      <c r="I10" s="7"/>
      <c r="J10" s="7"/>
      <c r="K10" s="7"/>
      <c r="L10" s="18" t="s">
        <v>83</v>
      </c>
    </row>
    <row r="11" spans="1:12" ht="52.5" x14ac:dyDescent="0.45">
      <c r="A11" s="7">
        <v>4</v>
      </c>
      <c r="B11" s="19" t="s">
        <v>93</v>
      </c>
      <c r="C11" s="7" t="s">
        <v>78</v>
      </c>
      <c r="D11" s="20">
        <f t="shared" si="1"/>
        <v>1200</v>
      </c>
      <c r="E11" s="9">
        <f t="shared" si="2"/>
        <v>1200</v>
      </c>
      <c r="F11" s="7"/>
      <c r="G11" s="7"/>
      <c r="H11" s="7">
        <v>30</v>
      </c>
      <c r="I11" s="7"/>
      <c r="J11" s="7"/>
      <c r="K11" s="7"/>
      <c r="L11" s="18" t="s">
        <v>95</v>
      </c>
    </row>
    <row r="12" spans="1:12" ht="52.5" x14ac:dyDescent="0.45">
      <c r="A12" s="7">
        <v>5</v>
      </c>
      <c r="B12" s="19" t="s">
        <v>93</v>
      </c>
      <c r="C12" s="7" t="s">
        <v>51</v>
      </c>
      <c r="D12" s="20">
        <f t="shared" si="1"/>
        <v>1080</v>
      </c>
      <c r="E12" s="9">
        <f t="shared" si="2"/>
        <v>1080</v>
      </c>
      <c r="F12" s="7"/>
      <c r="G12" s="7"/>
      <c r="H12" s="7">
        <v>27</v>
      </c>
      <c r="I12" s="7"/>
      <c r="J12" s="7"/>
      <c r="K12" s="7"/>
      <c r="L12" s="18" t="s">
        <v>84</v>
      </c>
    </row>
    <row r="13" spans="1:12" ht="52.5" x14ac:dyDescent="0.45">
      <c r="A13" s="7">
        <v>6</v>
      </c>
      <c r="B13" s="19" t="s">
        <v>93</v>
      </c>
      <c r="C13" s="7" t="s">
        <v>52</v>
      </c>
      <c r="D13" s="20">
        <f t="shared" si="1"/>
        <v>680</v>
      </c>
      <c r="E13" s="9">
        <f t="shared" si="2"/>
        <v>680</v>
      </c>
      <c r="F13" s="7"/>
      <c r="G13" s="7"/>
      <c r="H13" s="7">
        <v>17</v>
      </c>
      <c r="I13" s="7"/>
      <c r="J13" s="7"/>
      <c r="K13" s="7"/>
      <c r="L13" s="18" t="s">
        <v>85</v>
      </c>
    </row>
    <row r="14" spans="1:12" ht="52.5" x14ac:dyDescent="0.45">
      <c r="A14" s="7">
        <v>7</v>
      </c>
      <c r="B14" s="19" t="s">
        <v>93</v>
      </c>
      <c r="C14" s="7" t="s">
        <v>53</v>
      </c>
      <c r="D14" s="20">
        <f t="shared" si="1"/>
        <v>1200</v>
      </c>
      <c r="E14" s="9">
        <f t="shared" si="2"/>
        <v>1200</v>
      </c>
      <c r="F14" s="7"/>
      <c r="G14" s="7"/>
      <c r="H14" s="7">
        <v>30</v>
      </c>
      <c r="I14" s="7"/>
      <c r="J14" s="7"/>
      <c r="K14" s="7"/>
      <c r="L14" s="18" t="s">
        <v>86</v>
      </c>
    </row>
    <row r="15" spans="1:12" ht="52.5" x14ac:dyDescent="0.45">
      <c r="A15" s="7">
        <v>8</v>
      </c>
      <c r="B15" s="19" t="s">
        <v>93</v>
      </c>
      <c r="C15" s="7" t="s">
        <v>79</v>
      </c>
      <c r="D15" s="20">
        <f t="shared" si="1"/>
        <v>720</v>
      </c>
      <c r="E15" s="9">
        <f t="shared" si="2"/>
        <v>720</v>
      </c>
      <c r="F15" s="7"/>
      <c r="G15" s="7"/>
      <c r="H15" s="7">
        <v>18</v>
      </c>
      <c r="I15" s="7"/>
      <c r="J15" s="7"/>
      <c r="K15" s="7"/>
      <c r="L15" s="18" t="s">
        <v>96</v>
      </c>
    </row>
    <row r="16" spans="1:12" ht="52.5" x14ac:dyDescent="0.45">
      <c r="A16" s="7">
        <v>9</v>
      </c>
      <c r="B16" s="19" t="s">
        <v>93</v>
      </c>
      <c r="C16" s="7" t="s">
        <v>54</v>
      </c>
      <c r="D16" s="20">
        <f t="shared" si="1"/>
        <v>1120</v>
      </c>
      <c r="E16" s="9">
        <f t="shared" si="2"/>
        <v>1120</v>
      </c>
      <c r="F16" s="7"/>
      <c r="G16" s="7"/>
      <c r="H16" s="7">
        <v>28</v>
      </c>
      <c r="I16" s="7"/>
      <c r="J16" s="7"/>
      <c r="K16" s="7"/>
      <c r="L16" s="18" t="s">
        <v>87</v>
      </c>
    </row>
    <row r="17" spans="1:12" ht="52.5" x14ac:dyDescent="0.45">
      <c r="A17" s="7">
        <v>10</v>
      </c>
      <c r="B17" s="19" t="s">
        <v>93</v>
      </c>
      <c r="C17" s="7" t="s">
        <v>55</v>
      </c>
      <c r="D17" s="20">
        <f t="shared" si="1"/>
        <v>400</v>
      </c>
      <c r="E17" s="9">
        <f t="shared" si="2"/>
        <v>400</v>
      </c>
      <c r="F17" s="7"/>
      <c r="G17" s="7"/>
      <c r="H17" s="7">
        <v>10</v>
      </c>
      <c r="I17" s="7"/>
      <c r="J17" s="7"/>
      <c r="K17" s="7"/>
      <c r="L17" s="18" t="s">
        <v>88</v>
      </c>
    </row>
    <row r="18" spans="1:12" ht="52.5" x14ac:dyDescent="0.45">
      <c r="A18" s="7">
        <v>11</v>
      </c>
      <c r="B18" s="19" t="s">
        <v>93</v>
      </c>
      <c r="C18" s="7" t="s">
        <v>56</v>
      </c>
      <c r="D18" s="20">
        <f t="shared" si="1"/>
        <v>1400</v>
      </c>
      <c r="E18" s="9">
        <f t="shared" si="2"/>
        <v>1400</v>
      </c>
      <c r="F18" s="7"/>
      <c r="G18" s="7"/>
      <c r="H18" s="7">
        <v>35</v>
      </c>
      <c r="I18" s="7"/>
      <c r="J18" s="7"/>
      <c r="K18" s="7"/>
      <c r="L18" s="18" t="s">
        <v>89</v>
      </c>
    </row>
    <row r="19" spans="1:12" ht="52.5" x14ac:dyDescent="0.45">
      <c r="A19" s="7">
        <v>12</v>
      </c>
      <c r="B19" s="19" t="s">
        <v>93</v>
      </c>
      <c r="C19" s="7" t="s">
        <v>57</v>
      </c>
      <c r="D19" s="20">
        <f t="shared" si="1"/>
        <v>1480</v>
      </c>
      <c r="E19" s="9">
        <f t="shared" si="2"/>
        <v>1480</v>
      </c>
      <c r="F19" s="7"/>
      <c r="G19" s="7"/>
      <c r="H19" s="7">
        <v>37</v>
      </c>
      <c r="I19" s="7"/>
      <c r="J19" s="7"/>
      <c r="K19" s="7"/>
      <c r="L19" s="18" t="s">
        <v>90</v>
      </c>
    </row>
    <row r="20" spans="1:12" ht="52.5" x14ac:dyDescent="0.45">
      <c r="A20" s="7">
        <v>13</v>
      </c>
      <c r="B20" s="19" t="s">
        <v>93</v>
      </c>
      <c r="C20" s="7" t="s">
        <v>58</v>
      </c>
      <c r="D20" s="20">
        <f t="shared" si="1"/>
        <v>1200</v>
      </c>
      <c r="E20" s="9">
        <f t="shared" si="2"/>
        <v>1200</v>
      </c>
      <c r="F20" s="7"/>
      <c r="G20" s="7"/>
      <c r="H20" s="7">
        <v>30</v>
      </c>
      <c r="I20" s="7"/>
      <c r="J20" s="7"/>
      <c r="K20" s="7"/>
      <c r="L20" s="18" t="s">
        <v>91</v>
      </c>
    </row>
    <row r="21" spans="1:12" s="6" customFormat="1" ht="22.9" customHeight="1" x14ac:dyDescent="0.45">
      <c r="A21" s="4" t="s">
        <v>16</v>
      </c>
      <c r="B21" s="1" t="s">
        <v>26</v>
      </c>
      <c r="C21" s="4"/>
      <c r="D21" s="14">
        <f>SUM(E21:G21)</f>
        <v>3160</v>
      </c>
      <c r="E21" s="14">
        <f>SUM(E22:E34)</f>
        <v>3160</v>
      </c>
      <c r="F21" s="8">
        <f t="shared" ref="F21:G21" si="3">SUM(F22:F34)</f>
        <v>0</v>
      </c>
      <c r="G21" s="8">
        <f t="shared" si="3"/>
        <v>0</v>
      </c>
      <c r="H21" s="8">
        <f>SUM(H22:H34)</f>
        <v>158</v>
      </c>
      <c r="I21" s="8"/>
      <c r="J21" s="8"/>
      <c r="K21" s="8"/>
      <c r="L21" s="24"/>
    </row>
    <row r="22" spans="1:12" ht="52.5" x14ac:dyDescent="0.45">
      <c r="A22" s="7">
        <v>1</v>
      </c>
      <c r="B22" s="19" t="s">
        <v>93</v>
      </c>
      <c r="C22" s="7" t="s">
        <v>49</v>
      </c>
      <c r="D22" s="7">
        <f t="shared" ref="D22:D34" si="4">SUM(E22:G22)</f>
        <v>80</v>
      </c>
      <c r="E22" s="7">
        <f>H22*20</f>
        <v>80</v>
      </c>
      <c r="F22" s="7"/>
      <c r="G22" s="7"/>
      <c r="H22" s="7">
        <v>4</v>
      </c>
      <c r="I22" s="7"/>
      <c r="J22" s="7"/>
      <c r="K22" s="7"/>
      <c r="L22" s="18" t="s">
        <v>82</v>
      </c>
    </row>
    <row r="23" spans="1:12" ht="52.5" x14ac:dyDescent="0.45">
      <c r="A23" s="7">
        <v>2</v>
      </c>
      <c r="B23" s="19" t="s">
        <v>93</v>
      </c>
      <c r="C23" s="7" t="s">
        <v>77</v>
      </c>
      <c r="D23" s="7">
        <f t="shared" si="4"/>
        <v>100</v>
      </c>
      <c r="E23" s="7">
        <f t="shared" ref="E23:E34" si="5">H23*20</f>
        <v>100</v>
      </c>
      <c r="F23" s="7"/>
      <c r="G23" s="7"/>
      <c r="H23" s="7">
        <v>5</v>
      </c>
      <c r="I23" s="7"/>
      <c r="J23" s="7"/>
      <c r="K23" s="7"/>
      <c r="L23" s="18" t="s">
        <v>94</v>
      </c>
    </row>
    <row r="24" spans="1:12" ht="52.5" x14ac:dyDescent="0.45">
      <c r="A24" s="7">
        <v>3</v>
      </c>
      <c r="B24" s="19" t="s">
        <v>93</v>
      </c>
      <c r="C24" s="7" t="s">
        <v>50</v>
      </c>
      <c r="D24" s="7">
        <f t="shared" si="4"/>
        <v>380</v>
      </c>
      <c r="E24" s="7">
        <f t="shared" si="5"/>
        <v>380</v>
      </c>
      <c r="F24" s="7"/>
      <c r="G24" s="7"/>
      <c r="H24" s="7">
        <v>19</v>
      </c>
      <c r="I24" s="7"/>
      <c r="J24" s="7"/>
      <c r="K24" s="7"/>
      <c r="L24" s="18" t="s">
        <v>83</v>
      </c>
    </row>
    <row r="25" spans="1:12" ht="52.5" x14ac:dyDescent="0.45">
      <c r="A25" s="7">
        <v>4</v>
      </c>
      <c r="B25" s="19" t="s">
        <v>93</v>
      </c>
      <c r="C25" s="7" t="s">
        <v>78</v>
      </c>
      <c r="D25" s="7">
        <f t="shared" si="4"/>
        <v>420</v>
      </c>
      <c r="E25" s="7">
        <f t="shared" si="5"/>
        <v>420</v>
      </c>
      <c r="F25" s="7"/>
      <c r="G25" s="7"/>
      <c r="H25" s="7">
        <v>21</v>
      </c>
      <c r="I25" s="7"/>
      <c r="J25" s="7"/>
      <c r="K25" s="7"/>
      <c r="L25" s="18" t="s">
        <v>95</v>
      </c>
    </row>
    <row r="26" spans="1:12" ht="52.5" x14ac:dyDescent="0.45">
      <c r="A26" s="7">
        <v>5</v>
      </c>
      <c r="B26" s="19" t="s">
        <v>93</v>
      </c>
      <c r="C26" s="7" t="s">
        <v>51</v>
      </c>
      <c r="D26" s="7">
        <f t="shared" si="4"/>
        <v>40</v>
      </c>
      <c r="E26" s="7">
        <f t="shared" si="5"/>
        <v>40</v>
      </c>
      <c r="F26" s="7"/>
      <c r="G26" s="7"/>
      <c r="H26" s="7">
        <v>2</v>
      </c>
      <c r="I26" s="7"/>
      <c r="J26" s="7"/>
      <c r="K26" s="7"/>
      <c r="L26" s="18" t="s">
        <v>84</v>
      </c>
    </row>
    <row r="27" spans="1:12" ht="52.5" x14ac:dyDescent="0.45">
      <c r="A27" s="7">
        <v>6</v>
      </c>
      <c r="B27" s="19" t="s">
        <v>93</v>
      </c>
      <c r="C27" s="7" t="s">
        <v>52</v>
      </c>
      <c r="D27" s="7">
        <f t="shared" si="4"/>
        <v>60</v>
      </c>
      <c r="E27" s="7">
        <f t="shared" si="5"/>
        <v>60</v>
      </c>
      <c r="F27" s="7"/>
      <c r="G27" s="7"/>
      <c r="H27" s="7">
        <v>3</v>
      </c>
      <c r="I27" s="7"/>
      <c r="J27" s="7"/>
      <c r="K27" s="7"/>
      <c r="L27" s="18" t="s">
        <v>85</v>
      </c>
    </row>
    <row r="28" spans="1:12" ht="52.5" x14ac:dyDescent="0.45">
      <c r="A28" s="7">
        <v>7</v>
      </c>
      <c r="B28" s="19" t="s">
        <v>93</v>
      </c>
      <c r="C28" s="7" t="s">
        <v>53</v>
      </c>
      <c r="D28" s="7">
        <f t="shared" si="4"/>
        <v>140</v>
      </c>
      <c r="E28" s="7">
        <f t="shared" si="5"/>
        <v>140</v>
      </c>
      <c r="F28" s="7"/>
      <c r="G28" s="7"/>
      <c r="H28" s="7">
        <v>7</v>
      </c>
      <c r="I28" s="7"/>
      <c r="J28" s="7"/>
      <c r="K28" s="7"/>
      <c r="L28" s="18" t="s">
        <v>86</v>
      </c>
    </row>
    <row r="29" spans="1:12" ht="52.5" x14ac:dyDescent="0.45">
      <c r="A29" s="7">
        <v>8</v>
      </c>
      <c r="B29" s="19" t="s">
        <v>93</v>
      </c>
      <c r="C29" s="7" t="s">
        <v>79</v>
      </c>
      <c r="D29" s="7">
        <f t="shared" si="4"/>
        <v>680</v>
      </c>
      <c r="E29" s="7">
        <f t="shared" si="5"/>
        <v>680</v>
      </c>
      <c r="F29" s="7"/>
      <c r="G29" s="7"/>
      <c r="H29" s="7">
        <v>34</v>
      </c>
      <c r="I29" s="7"/>
      <c r="J29" s="7"/>
      <c r="K29" s="7"/>
      <c r="L29" s="18" t="s">
        <v>96</v>
      </c>
    </row>
    <row r="30" spans="1:12" ht="52.5" x14ac:dyDescent="0.45">
      <c r="A30" s="7">
        <v>9</v>
      </c>
      <c r="B30" s="19" t="s">
        <v>93</v>
      </c>
      <c r="C30" s="7" t="s">
        <v>54</v>
      </c>
      <c r="D30" s="7">
        <f t="shared" si="4"/>
        <v>400</v>
      </c>
      <c r="E30" s="7">
        <f t="shared" si="5"/>
        <v>400</v>
      </c>
      <c r="F30" s="7"/>
      <c r="G30" s="7"/>
      <c r="H30" s="7">
        <v>20</v>
      </c>
      <c r="I30" s="7"/>
      <c r="J30" s="7"/>
      <c r="K30" s="7"/>
      <c r="L30" s="18" t="s">
        <v>87</v>
      </c>
    </row>
    <row r="31" spans="1:12" ht="52.5" x14ac:dyDescent="0.45">
      <c r="A31" s="7">
        <v>10</v>
      </c>
      <c r="B31" s="19" t="s">
        <v>93</v>
      </c>
      <c r="C31" s="7" t="s">
        <v>55</v>
      </c>
      <c r="D31" s="7">
        <f t="shared" si="4"/>
        <v>80</v>
      </c>
      <c r="E31" s="7">
        <f t="shared" si="5"/>
        <v>80</v>
      </c>
      <c r="F31" s="7"/>
      <c r="G31" s="7"/>
      <c r="H31" s="7">
        <v>4</v>
      </c>
      <c r="I31" s="7"/>
      <c r="J31" s="7"/>
      <c r="K31" s="7"/>
      <c r="L31" s="18" t="s">
        <v>88</v>
      </c>
    </row>
    <row r="32" spans="1:12" ht="52.5" x14ac:dyDescent="0.45">
      <c r="A32" s="7">
        <v>11</v>
      </c>
      <c r="B32" s="19" t="s">
        <v>93</v>
      </c>
      <c r="C32" s="7" t="s">
        <v>56</v>
      </c>
      <c r="D32" s="7">
        <f t="shared" si="4"/>
        <v>340</v>
      </c>
      <c r="E32" s="7">
        <f t="shared" si="5"/>
        <v>340</v>
      </c>
      <c r="F32" s="7"/>
      <c r="G32" s="7"/>
      <c r="H32" s="7">
        <v>17</v>
      </c>
      <c r="I32" s="7"/>
      <c r="J32" s="7"/>
      <c r="K32" s="7"/>
      <c r="L32" s="18" t="s">
        <v>89</v>
      </c>
    </row>
    <row r="33" spans="1:12" ht="52.5" x14ac:dyDescent="0.45">
      <c r="A33" s="7">
        <v>12</v>
      </c>
      <c r="B33" s="19" t="s">
        <v>93</v>
      </c>
      <c r="C33" s="7" t="s">
        <v>57</v>
      </c>
      <c r="D33" s="7">
        <f t="shared" si="4"/>
        <v>360</v>
      </c>
      <c r="E33" s="7">
        <f t="shared" si="5"/>
        <v>360</v>
      </c>
      <c r="F33" s="7"/>
      <c r="G33" s="7"/>
      <c r="H33" s="7">
        <v>18</v>
      </c>
      <c r="I33" s="7"/>
      <c r="J33" s="7"/>
      <c r="K33" s="7"/>
      <c r="L33" s="18" t="s">
        <v>90</v>
      </c>
    </row>
    <row r="34" spans="1:12" ht="52.5" x14ac:dyDescent="0.45">
      <c r="A34" s="7">
        <v>13</v>
      </c>
      <c r="B34" s="19" t="s">
        <v>93</v>
      </c>
      <c r="C34" s="7" t="s">
        <v>58</v>
      </c>
      <c r="D34" s="7">
        <f t="shared" si="4"/>
        <v>80</v>
      </c>
      <c r="E34" s="7">
        <f t="shared" si="5"/>
        <v>80</v>
      </c>
      <c r="F34" s="7"/>
      <c r="G34" s="7"/>
      <c r="H34" s="7">
        <v>4</v>
      </c>
      <c r="I34" s="7"/>
      <c r="J34" s="7"/>
      <c r="K34" s="7"/>
      <c r="L34" s="18" t="s">
        <v>91</v>
      </c>
    </row>
    <row r="35" spans="1:12" s="6" customFormat="1" ht="25.15" customHeight="1" x14ac:dyDescent="0.45">
      <c r="A35" s="8"/>
      <c r="B35" s="8" t="s">
        <v>42</v>
      </c>
      <c r="C35" s="8"/>
      <c r="D35" s="14">
        <f>D7+D21</f>
        <v>16800</v>
      </c>
      <c r="E35" s="14">
        <f t="shared" ref="E35:K35" si="6">E7+E21</f>
        <v>16800</v>
      </c>
      <c r="F35" s="14">
        <f t="shared" si="6"/>
        <v>0</v>
      </c>
      <c r="G35" s="14">
        <f t="shared" si="6"/>
        <v>0</v>
      </c>
      <c r="H35" s="14">
        <f t="shared" si="6"/>
        <v>499</v>
      </c>
      <c r="I35" s="14">
        <f t="shared" si="6"/>
        <v>0</v>
      </c>
      <c r="J35" s="14">
        <f t="shared" si="6"/>
        <v>0</v>
      </c>
      <c r="K35" s="14">
        <f t="shared" si="6"/>
        <v>0</v>
      </c>
      <c r="L35" s="8"/>
    </row>
  </sheetData>
  <mergeCells count="10">
    <mergeCell ref="K1:L1"/>
    <mergeCell ref="A2:L2"/>
    <mergeCell ref="A5:A6"/>
    <mergeCell ref="B5:B6"/>
    <mergeCell ref="C5:C6"/>
    <mergeCell ref="D5:G5"/>
    <mergeCell ref="H5:K5"/>
    <mergeCell ref="L5:L6"/>
    <mergeCell ref="J4:L4"/>
    <mergeCell ref="A3:L3"/>
  </mergeCells>
  <printOptions horizontalCentered="1"/>
  <pageMargins left="0.5" right="0.4" top="0.25" bottom="0.25" header="0.2" footer="0.2"/>
  <pageSetup paperSize="9" orientation="landscape" r:id="rId1"/>
  <headerFooter>
    <oddFooter>&amp;C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
  <sheetViews>
    <sheetView workbookViewId="0">
      <selection sqref="A1:XFD1"/>
    </sheetView>
  </sheetViews>
  <sheetFormatPr defaultColWidth="9.1328125" defaultRowHeight="15.4" x14ac:dyDescent="0.45"/>
  <cols>
    <col min="1" max="1" width="4.265625" style="5" customWidth="1"/>
    <col min="2" max="2" width="31.1328125" style="3" customWidth="1"/>
    <col min="3" max="3" width="12" style="5" customWidth="1"/>
    <col min="4" max="4" width="12.3984375" style="5" customWidth="1"/>
    <col min="5" max="6" width="9.1328125" style="5"/>
    <col min="7" max="7" width="7.73046875" style="5" customWidth="1"/>
    <col min="8" max="8" width="11.1328125" style="5" customWidth="1"/>
    <col min="9" max="10" width="9.3984375" style="5" customWidth="1"/>
    <col min="11" max="11" width="7.265625" style="5" customWidth="1"/>
    <col min="12" max="12" width="10.73046875" style="5" customWidth="1"/>
    <col min="13" max="16384" width="9.1328125" style="3"/>
  </cols>
  <sheetData>
    <row r="1" spans="1:12" x14ac:dyDescent="0.45">
      <c r="K1" s="51" t="s">
        <v>173</v>
      </c>
      <c r="L1" s="51"/>
    </row>
    <row r="2" spans="1:12" ht="24.75" customHeight="1" x14ac:dyDescent="0.45">
      <c r="A2" s="51" t="s">
        <v>27</v>
      </c>
      <c r="B2" s="51"/>
      <c r="C2" s="51"/>
      <c r="D2" s="51"/>
      <c r="E2" s="51"/>
      <c r="F2" s="51"/>
      <c r="G2" s="51"/>
      <c r="H2" s="51"/>
      <c r="I2" s="51"/>
      <c r="J2" s="51"/>
      <c r="K2" s="51"/>
      <c r="L2" s="51"/>
    </row>
    <row r="3" spans="1:12" ht="19.899999999999999" customHeight="1" x14ac:dyDescent="0.45">
      <c r="A3" s="58" t="str">
        <f>'B03.1 Dự án 1'!A3:I3</f>
        <v>(Kèm theo Kế hoạch số:       /KH-UBND, ngày       tháng 4 năm 2024 của UBND huyện Mường Tè)</v>
      </c>
      <c r="B3" s="58"/>
      <c r="C3" s="58"/>
      <c r="D3" s="58"/>
      <c r="E3" s="58"/>
      <c r="F3" s="58"/>
      <c r="G3" s="58"/>
      <c r="H3" s="58"/>
      <c r="I3" s="58"/>
      <c r="J3" s="58"/>
      <c r="K3" s="58"/>
      <c r="L3" s="58"/>
    </row>
    <row r="4" spans="1:12" x14ac:dyDescent="0.45">
      <c r="J4" s="55" t="s">
        <v>41</v>
      </c>
      <c r="K4" s="55"/>
      <c r="L4" s="55"/>
    </row>
    <row r="5" spans="1:12" s="6" customFormat="1" ht="26.25" customHeight="1" x14ac:dyDescent="0.45">
      <c r="A5" s="56" t="s">
        <v>1</v>
      </c>
      <c r="B5" s="56" t="s">
        <v>2</v>
      </c>
      <c r="C5" s="56" t="s">
        <v>30</v>
      </c>
      <c r="D5" s="52" t="s">
        <v>3</v>
      </c>
      <c r="E5" s="53"/>
      <c r="F5" s="53"/>
      <c r="G5" s="54"/>
      <c r="H5" s="52" t="s">
        <v>15</v>
      </c>
      <c r="I5" s="53"/>
      <c r="J5" s="53"/>
      <c r="K5" s="54"/>
      <c r="L5" s="56" t="s">
        <v>76</v>
      </c>
    </row>
    <row r="6" spans="1:12" s="6" customFormat="1" ht="42.4" customHeight="1" x14ac:dyDescent="0.45">
      <c r="A6" s="57"/>
      <c r="B6" s="57"/>
      <c r="C6" s="57"/>
      <c r="D6" s="7" t="s">
        <v>8</v>
      </c>
      <c r="E6" s="7" t="s">
        <v>4</v>
      </c>
      <c r="F6" s="7" t="s">
        <v>5</v>
      </c>
      <c r="G6" s="7" t="s">
        <v>6</v>
      </c>
      <c r="H6" s="7" t="s">
        <v>8</v>
      </c>
      <c r="I6" s="7" t="s">
        <v>9</v>
      </c>
      <c r="J6" s="7" t="s">
        <v>10</v>
      </c>
      <c r="K6" s="7" t="s">
        <v>6</v>
      </c>
      <c r="L6" s="57"/>
    </row>
    <row r="7" spans="1:12" s="6" customFormat="1" ht="40.15" customHeight="1" x14ac:dyDescent="0.45">
      <c r="A7" s="4" t="s">
        <v>12</v>
      </c>
      <c r="B7" s="43" t="s">
        <v>28</v>
      </c>
      <c r="C7" s="4"/>
      <c r="D7" s="7"/>
      <c r="E7" s="7"/>
      <c r="F7" s="7"/>
      <c r="G7" s="7"/>
      <c r="H7" s="7"/>
      <c r="I7" s="7"/>
      <c r="J7" s="7"/>
      <c r="K7" s="7"/>
      <c r="L7" s="4"/>
    </row>
    <row r="8" spans="1:12" s="6" customFormat="1" ht="42.75" customHeight="1" x14ac:dyDescent="0.45">
      <c r="A8" s="4" t="s">
        <v>16</v>
      </c>
      <c r="B8" s="43" t="s">
        <v>29</v>
      </c>
      <c r="C8" s="4"/>
      <c r="D8" s="8">
        <f>SUM(E8:G8)</f>
        <v>294</v>
      </c>
      <c r="E8" s="8">
        <f>SUM(E9)</f>
        <v>294</v>
      </c>
      <c r="F8" s="8">
        <f t="shared" ref="F8:G8" si="0">SUM(F9)</f>
        <v>0</v>
      </c>
      <c r="G8" s="8">
        <f t="shared" si="0"/>
        <v>0</v>
      </c>
      <c r="H8" s="8"/>
      <c r="I8" s="8"/>
      <c r="J8" s="8"/>
      <c r="K8" s="8"/>
      <c r="L8" s="4"/>
    </row>
    <row r="9" spans="1:12" ht="130.15" customHeight="1" x14ac:dyDescent="0.45">
      <c r="A9" s="7">
        <v>1</v>
      </c>
      <c r="B9" s="21" t="s">
        <v>98</v>
      </c>
      <c r="C9" s="22" t="s">
        <v>97</v>
      </c>
      <c r="D9" s="7">
        <f>SUM(E9:G9)</f>
        <v>294</v>
      </c>
      <c r="E9" s="7">
        <v>294</v>
      </c>
      <c r="F9" s="7"/>
      <c r="G9" s="7"/>
      <c r="H9" s="7"/>
      <c r="I9" s="7"/>
      <c r="J9" s="7"/>
      <c r="K9" s="7"/>
      <c r="L9" s="7" t="s">
        <v>99</v>
      </c>
    </row>
    <row r="10" spans="1:12" s="6" customFormat="1" ht="28.15" customHeight="1" x14ac:dyDescent="0.45">
      <c r="A10" s="8"/>
      <c r="B10" s="8" t="s">
        <v>42</v>
      </c>
      <c r="C10" s="8"/>
      <c r="D10" s="8">
        <f>D7+D8</f>
        <v>294</v>
      </c>
      <c r="E10" s="8">
        <f t="shared" ref="E10:K10" si="1">E7+E8</f>
        <v>294</v>
      </c>
      <c r="F10" s="8">
        <f t="shared" si="1"/>
        <v>0</v>
      </c>
      <c r="G10" s="8">
        <f t="shared" si="1"/>
        <v>0</v>
      </c>
      <c r="H10" s="8">
        <f t="shared" si="1"/>
        <v>0</v>
      </c>
      <c r="I10" s="8">
        <f t="shared" si="1"/>
        <v>0</v>
      </c>
      <c r="J10" s="8">
        <f t="shared" si="1"/>
        <v>0</v>
      </c>
      <c r="K10" s="8">
        <f t="shared" si="1"/>
        <v>0</v>
      </c>
      <c r="L10" s="8"/>
    </row>
  </sheetData>
  <mergeCells count="10">
    <mergeCell ref="K1:L1"/>
    <mergeCell ref="A2:L2"/>
    <mergeCell ref="A5:A6"/>
    <mergeCell ref="B5:B6"/>
    <mergeCell ref="C5:C6"/>
    <mergeCell ref="D5:G5"/>
    <mergeCell ref="H5:K5"/>
    <mergeCell ref="L5:L6"/>
    <mergeCell ref="J4:L4"/>
    <mergeCell ref="A3:L3"/>
  </mergeCells>
  <printOptions horizontalCentered="1"/>
  <pageMargins left="0.5" right="0.4" top="0.5" bottom="0.5" header="0.2" footer="0.2"/>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9"/>
  <sheetViews>
    <sheetView workbookViewId="0">
      <selection activeCell="G9" sqref="G9"/>
    </sheetView>
  </sheetViews>
  <sheetFormatPr defaultColWidth="9.1328125" defaultRowHeight="15.4" x14ac:dyDescent="0.45"/>
  <cols>
    <col min="1" max="1" width="6.265625" style="5" customWidth="1"/>
    <col min="2" max="2" width="43.73046875" style="3" customWidth="1"/>
    <col min="3" max="3" width="17.1328125" style="5" customWidth="1"/>
    <col min="4" max="8" width="13.59765625" style="5" customWidth="1"/>
    <col min="9" max="16384" width="9.1328125" style="3"/>
  </cols>
  <sheetData>
    <row r="1" spans="1:10" x14ac:dyDescent="0.45">
      <c r="G1" s="51" t="s">
        <v>174</v>
      </c>
      <c r="H1" s="51"/>
      <c r="I1" s="5"/>
      <c r="J1" s="5"/>
    </row>
    <row r="2" spans="1:10" ht="22.15" customHeight="1" x14ac:dyDescent="0.45">
      <c r="A2" s="51" t="s">
        <v>31</v>
      </c>
      <c r="B2" s="51"/>
      <c r="C2" s="51"/>
      <c r="D2" s="51"/>
      <c r="E2" s="51"/>
      <c r="F2" s="51"/>
      <c r="G2" s="51"/>
      <c r="H2" s="51"/>
    </row>
    <row r="3" spans="1:10" ht="23.25" customHeight="1" x14ac:dyDescent="0.45">
      <c r="A3" s="58" t="str">
        <f>'[1]Dự án 1'!A2:I2</f>
        <v>(Kèm theo Kế hoạch số:       /KH-UBND, ngày       tháng 4 năm 2024 của UBND huyện Mường Tè)</v>
      </c>
      <c r="B3" s="58"/>
      <c r="C3" s="58"/>
      <c r="D3" s="58"/>
      <c r="E3" s="58"/>
      <c r="F3" s="58"/>
      <c r="G3" s="58"/>
      <c r="H3" s="58"/>
    </row>
    <row r="4" spans="1:10" ht="21.4" customHeight="1" x14ac:dyDescent="0.45">
      <c r="G4" s="55" t="s">
        <v>41</v>
      </c>
      <c r="H4" s="55"/>
    </row>
    <row r="5" spans="1:10" s="6" customFormat="1" ht="30" customHeight="1" x14ac:dyDescent="0.45">
      <c r="A5" s="56" t="s">
        <v>1</v>
      </c>
      <c r="B5" s="56" t="s">
        <v>2</v>
      </c>
      <c r="C5" s="56" t="s">
        <v>30</v>
      </c>
      <c r="D5" s="52" t="s">
        <v>3</v>
      </c>
      <c r="E5" s="53"/>
      <c r="F5" s="53"/>
      <c r="G5" s="54"/>
      <c r="H5" s="56" t="s">
        <v>76</v>
      </c>
    </row>
    <row r="6" spans="1:10" s="6" customFormat="1" ht="24" customHeight="1" x14ac:dyDescent="0.45">
      <c r="A6" s="57"/>
      <c r="B6" s="57"/>
      <c r="C6" s="57"/>
      <c r="D6" s="7" t="s">
        <v>8</v>
      </c>
      <c r="E6" s="7" t="s">
        <v>4</v>
      </c>
      <c r="F6" s="7" t="s">
        <v>5</v>
      </c>
      <c r="G6" s="7" t="s">
        <v>6</v>
      </c>
      <c r="H6" s="57"/>
    </row>
    <row r="7" spans="1:10" s="6" customFormat="1" ht="39.75" customHeight="1" x14ac:dyDescent="0.45">
      <c r="A7" s="4" t="s">
        <v>12</v>
      </c>
      <c r="B7" s="1" t="s">
        <v>32</v>
      </c>
      <c r="C7" s="4"/>
      <c r="D7" s="8">
        <f>SUM(E7:F7)</f>
        <v>866</v>
      </c>
      <c r="E7" s="8">
        <f>SUM(E8:E9)</f>
        <v>866</v>
      </c>
      <c r="F7" s="4">
        <f t="shared" ref="F7:G7" si="0">F8+F11</f>
        <v>0</v>
      </c>
      <c r="G7" s="4">
        <f t="shared" si="0"/>
        <v>0</v>
      </c>
      <c r="H7" s="24"/>
    </row>
    <row r="8" spans="1:10" ht="39.4" customHeight="1" x14ac:dyDescent="0.45">
      <c r="A8" s="7">
        <v>1</v>
      </c>
      <c r="B8" s="23" t="s">
        <v>101</v>
      </c>
      <c r="C8" s="7" t="s">
        <v>103</v>
      </c>
      <c r="D8" s="7">
        <f>SUM(E8:F8)</f>
        <v>606</v>
      </c>
      <c r="E8" s="7">
        <v>606</v>
      </c>
      <c r="F8" s="4"/>
      <c r="G8" s="4"/>
      <c r="H8" s="18" t="s">
        <v>110</v>
      </c>
    </row>
    <row r="9" spans="1:10" ht="44.25" customHeight="1" x14ac:dyDescent="0.45">
      <c r="A9" s="7">
        <v>2</v>
      </c>
      <c r="B9" s="23" t="s">
        <v>102</v>
      </c>
      <c r="C9" s="7" t="s">
        <v>100</v>
      </c>
      <c r="D9" s="7">
        <f>SUM(E9:F9)</f>
        <v>260</v>
      </c>
      <c r="E9" s="7">
        <v>260</v>
      </c>
      <c r="F9" s="4"/>
      <c r="G9" s="4"/>
      <c r="H9" s="18" t="s">
        <v>110</v>
      </c>
    </row>
    <row r="10" spans="1:10" s="6" customFormat="1" ht="24" customHeight="1" x14ac:dyDescent="0.45">
      <c r="A10" s="4" t="s">
        <v>16</v>
      </c>
      <c r="B10" s="1" t="s">
        <v>33</v>
      </c>
      <c r="C10" s="4"/>
      <c r="D10" s="8">
        <f t="shared" ref="D10:D15" si="1">SUM(E10:G10)</f>
        <v>372</v>
      </c>
      <c r="E10" s="4">
        <f>E11+E12</f>
        <v>372</v>
      </c>
      <c r="F10" s="4">
        <f t="shared" ref="F10:G10" si="2">F11+F14</f>
        <v>0</v>
      </c>
      <c r="G10" s="4">
        <f t="shared" si="2"/>
        <v>0</v>
      </c>
      <c r="H10" s="24"/>
    </row>
    <row r="11" spans="1:10" ht="33.75" customHeight="1" x14ac:dyDescent="0.45">
      <c r="A11" s="7">
        <v>1</v>
      </c>
      <c r="B11" s="2" t="s">
        <v>104</v>
      </c>
      <c r="C11" s="7" t="s">
        <v>97</v>
      </c>
      <c r="D11" s="7">
        <f t="shared" si="1"/>
        <v>159</v>
      </c>
      <c r="E11" s="7">
        <v>159</v>
      </c>
      <c r="F11" s="4"/>
      <c r="G11" s="4"/>
      <c r="H11" s="18" t="s">
        <v>110</v>
      </c>
    </row>
    <row r="12" spans="1:10" ht="35.25" customHeight="1" x14ac:dyDescent="0.45">
      <c r="A12" s="7">
        <v>2</v>
      </c>
      <c r="B12" s="2" t="s">
        <v>113</v>
      </c>
      <c r="C12" s="7"/>
      <c r="D12" s="7">
        <f t="shared" si="1"/>
        <v>213</v>
      </c>
      <c r="E12" s="7">
        <f>E13+E14</f>
        <v>213</v>
      </c>
      <c r="F12" s="4"/>
      <c r="G12" s="4"/>
      <c r="H12" s="18"/>
    </row>
    <row r="13" spans="1:10" ht="54.4" customHeight="1" x14ac:dyDescent="0.45">
      <c r="A13" s="7" t="s">
        <v>107</v>
      </c>
      <c r="B13" s="23" t="s">
        <v>129</v>
      </c>
      <c r="C13" s="7" t="s">
        <v>114</v>
      </c>
      <c r="D13" s="7">
        <f t="shared" si="1"/>
        <v>90</v>
      </c>
      <c r="E13" s="7">
        <v>90</v>
      </c>
      <c r="F13" s="7"/>
      <c r="G13" s="7"/>
      <c r="H13" s="18" t="s">
        <v>110</v>
      </c>
    </row>
    <row r="14" spans="1:10" ht="36.4" customHeight="1" x14ac:dyDescent="0.45">
      <c r="A14" s="7" t="s">
        <v>108</v>
      </c>
      <c r="B14" s="23" t="s">
        <v>105</v>
      </c>
      <c r="C14" s="7" t="s">
        <v>97</v>
      </c>
      <c r="D14" s="7">
        <f t="shared" si="1"/>
        <v>123</v>
      </c>
      <c r="E14" s="7">
        <f>SUM(E15:E28)</f>
        <v>123</v>
      </c>
      <c r="F14" s="7"/>
      <c r="G14" s="7"/>
      <c r="H14" s="18"/>
    </row>
    <row r="15" spans="1:10" ht="27.75" customHeight="1" x14ac:dyDescent="0.45">
      <c r="A15" s="26" t="s">
        <v>115</v>
      </c>
      <c r="B15" s="27" t="s">
        <v>106</v>
      </c>
      <c r="C15" s="7"/>
      <c r="D15" s="7">
        <f t="shared" si="1"/>
        <v>8.1</v>
      </c>
      <c r="E15" s="7">
        <v>8.1</v>
      </c>
      <c r="F15" s="7"/>
      <c r="G15" s="7"/>
      <c r="H15" s="18" t="s">
        <v>62</v>
      </c>
    </row>
    <row r="16" spans="1:10" ht="31.35" customHeight="1" x14ac:dyDescent="0.45">
      <c r="A16" s="26" t="s">
        <v>116</v>
      </c>
      <c r="B16" s="28" t="s">
        <v>49</v>
      </c>
      <c r="C16" s="7"/>
      <c r="D16" s="7">
        <f t="shared" ref="D16:D28" si="3">SUM(E16:G16)</f>
        <v>8.6999999999999993</v>
      </c>
      <c r="E16" s="7">
        <v>8.6999999999999993</v>
      </c>
      <c r="F16" s="7"/>
      <c r="G16" s="7"/>
      <c r="H16" s="18" t="s">
        <v>82</v>
      </c>
    </row>
    <row r="17" spans="1:8" ht="31.35" customHeight="1" x14ac:dyDescent="0.45">
      <c r="A17" s="26" t="s">
        <v>117</v>
      </c>
      <c r="B17" s="28" t="s">
        <v>77</v>
      </c>
      <c r="C17" s="7"/>
      <c r="D17" s="7">
        <f t="shared" si="3"/>
        <v>8.5</v>
      </c>
      <c r="E17" s="7">
        <v>8.5</v>
      </c>
      <c r="F17" s="7"/>
      <c r="G17" s="7"/>
      <c r="H17" s="18" t="s">
        <v>94</v>
      </c>
    </row>
    <row r="18" spans="1:8" ht="31.35" customHeight="1" x14ac:dyDescent="0.45">
      <c r="A18" s="26" t="s">
        <v>118</v>
      </c>
      <c r="B18" s="28" t="s">
        <v>50</v>
      </c>
      <c r="C18" s="7"/>
      <c r="D18" s="7">
        <f t="shared" si="3"/>
        <v>9.1999999999999993</v>
      </c>
      <c r="E18" s="7">
        <v>9.1999999999999993</v>
      </c>
      <c r="F18" s="7"/>
      <c r="G18" s="7"/>
      <c r="H18" s="18" t="s">
        <v>83</v>
      </c>
    </row>
    <row r="19" spans="1:8" ht="31.35" customHeight="1" x14ac:dyDescent="0.45">
      <c r="A19" s="26" t="s">
        <v>119</v>
      </c>
      <c r="B19" s="28" t="s">
        <v>78</v>
      </c>
      <c r="C19" s="7"/>
      <c r="D19" s="7">
        <f t="shared" si="3"/>
        <v>8.5</v>
      </c>
      <c r="E19" s="7">
        <v>8.5</v>
      </c>
      <c r="F19" s="7"/>
      <c r="G19" s="7"/>
      <c r="H19" s="18" t="s">
        <v>95</v>
      </c>
    </row>
    <row r="20" spans="1:8" ht="31.35" customHeight="1" x14ac:dyDescent="0.45">
      <c r="A20" s="26" t="s">
        <v>120</v>
      </c>
      <c r="B20" s="28" t="s">
        <v>51</v>
      </c>
      <c r="C20" s="7"/>
      <c r="D20" s="7">
        <f t="shared" si="3"/>
        <v>9.3000000000000007</v>
      </c>
      <c r="E20" s="7">
        <v>9.3000000000000007</v>
      </c>
      <c r="F20" s="7"/>
      <c r="G20" s="7"/>
      <c r="H20" s="18" t="s">
        <v>84</v>
      </c>
    </row>
    <row r="21" spans="1:8" ht="31.35" customHeight="1" x14ac:dyDescent="0.45">
      <c r="A21" s="26" t="s">
        <v>121</v>
      </c>
      <c r="B21" s="28" t="s">
        <v>52</v>
      </c>
      <c r="C21" s="7"/>
      <c r="D21" s="7">
        <f t="shared" si="3"/>
        <v>8.8000000000000007</v>
      </c>
      <c r="E21" s="7">
        <v>8.8000000000000007</v>
      </c>
      <c r="F21" s="7"/>
      <c r="G21" s="7"/>
      <c r="H21" s="18" t="s">
        <v>85</v>
      </c>
    </row>
    <row r="22" spans="1:8" ht="28.5" customHeight="1" x14ac:dyDescent="0.45">
      <c r="A22" s="26" t="s">
        <v>122</v>
      </c>
      <c r="B22" s="28" t="s">
        <v>53</v>
      </c>
      <c r="C22" s="7"/>
      <c r="D22" s="7">
        <f t="shared" si="3"/>
        <v>9.4</v>
      </c>
      <c r="E22" s="7">
        <v>9.4</v>
      </c>
      <c r="F22" s="7"/>
      <c r="G22" s="7"/>
      <c r="H22" s="18" t="s">
        <v>86</v>
      </c>
    </row>
    <row r="23" spans="1:8" ht="34.35" customHeight="1" x14ac:dyDescent="0.45">
      <c r="A23" s="26" t="s">
        <v>123</v>
      </c>
      <c r="B23" s="28" t="s">
        <v>79</v>
      </c>
      <c r="C23" s="7"/>
      <c r="D23" s="7">
        <f t="shared" si="3"/>
        <v>8.4</v>
      </c>
      <c r="E23" s="7">
        <v>8.4</v>
      </c>
      <c r="F23" s="7"/>
      <c r="G23" s="7"/>
      <c r="H23" s="18" t="s">
        <v>96</v>
      </c>
    </row>
    <row r="24" spans="1:8" ht="34.35" customHeight="1" x14ac:dyDescent="0.45">
      <c r="A24" s="26" t="s">
        <v>124</v>
      </c>
      <c r="B24" s="28" t="s">
        <v>54</v>
      </c>
      <c r="C24" s="7"/>
      <c r="D24" s="7">
        <f t="shared" si="3"/>
        <v>9.6</v>
      </c>
      <c r="E24" s="7">
        <v>9.6</v>
      </c>
      <c r="F24" s="7"/>
      <c r="G24" s="7"/>
      <c r="H24" s="18" t="s">
        <v>87</v>
      </c>
    </row>
    <row r="25" spans="1:8" ht="34.35" customHeight="1" x14ac:dyDescent="0.45">
      <c r="A25" s="26" t="s">
        <v>125</v>
      </c>
      <c r="B25" s="28" t="s">
        <v>55</v>
      </c>
      <c r="C25" s="7"/>
      <c r="D25" s="7">
        <f t="shared" si="3"/>
        <v>8.9</v>
      </c>
      <c r="E25" s="7">
        <v>8.9</v>
      </c>
      <c r="F25" s="7"/>
      <c r="G25" s="7"/>
      <c r="H25" s="18" t="s">
        <v>88</v>
      </c>
    </row>
    <row r="26" spans="1:8" ht="34.35" customHeight="1" x14ac:dyDescent="0.45">
      <c r="A26" s="26" t="s">
        <v>126</v>
      </c>
      <c r="B26" s="28" t="s">
        <v>56</v>
      </c>
      <c r="C26" s="7"/>
      <c r="D26" s="7">
        <f t="shared" si="3"/>
        <v>8.5</v>
      </c>
      <c r="E26" s="7">
        <v>8.5</v>
      </c>
      <c r="F26" s="7"/>
      <c r="G26" s="7"/>
      <c r="H26" s="18" t="s">
        <v>89</v>
      </c>
    </row>
    <row r="27" spans="1:8" s="6" customFormat="1" ht="34.35" customHeight="1" x14ac:dyDescent="0.45">
      <c r="A27" s="26" t="s">
        <v>127</v>
      </c>
      <c r="B27" s="28" t="s">
        <v>57</v>
      </c>
      <c r="C27" s="7"/>
      <c r="D27" s="7">
        <f t="shared" si="3"/>
        <v>8.6</v>
      </c>
      <c r="E27" s="7">
        <v>8.6</v>
      </c>
      <c r="F27" s="7"/>
      <c r="G27" s="7"/>
      <c r="H27" s="18" t="s">
        <v>90</v>
      </c>
    </row>
    <row r="28" spans="1:8" ht="34.35" customHeight="1" x14ac:dyDescent="0.45">
      <c r="A28" s="26" t="s">
        <v>128</v>
      </c>
      <c r="B28" s="28" t="s">
        <v>58</v>
      </c>
      <c r="C28" s="7"/>
      <c r="D28" s="7">
        <f t="shared" si="3"/>
        <v>8.5</v>
      </c>
      <c r="E28" s="7">
        <v>8.5</v>
      </c>
      <c r="F28" s="7"/>
      <c r="G28" s="7"/>
      <c r="H28" s="18" t="s">
        <v>91</v>
      </c>
    </row>
    <row r="29" spans="1:8" ht="21.95" customHeight="1" x14ac:dyDescent="0.45">
      <c r="A29" s="8"/>
      <c r="B29" s="8" t="s">
        <v>109</v>
      </c>
      <c r="C29" s="8"/>
      <c r="D29" s="14">
        <f>D7+D10</f>
        <v>1238</v>
      </c>
      <c r="E29" s="14">
        <f>E7+E10</f>
        <v>1238</v>
      </c>
      <c r="F29" s="8">
        <f t="shared" ref="F29:G29" si="4">F7+F10</f>
        <v>0</v>
      </c>
      <c r="G29" s="8">
        <f t="shared" si="4"/>
        <v>0</v>
      </c>
      <c r="H29" s="25"/>
    </row>
  </sheetData>
  <mergeCells count="9">
    <mergeCell ref="G1:H1"/>
    <mergeCell ref="A2:H2"/>
    <mergeCell ref="A5:A6"/>
    <mergeCell ref="B5:B6"/>
    <mergeCell ref="C5:C6"/>
    <mergeCell ref="D5:G5"/>
    <mergeCell ref="H5:H6"/>
    <mergeCell ref="G4:H4"/>
    <mergeCell ref="A3:H3"/>
  </mergeCells>
  <phoneticPr fontId="9" type="noConversion"/>
  <printOptions horizontalCentered="1"/>
  <pageMargins left="0.5" right="0.4" top="0.5" bottom="0.5" header="0.2" footer="0.2"/>
  <pageSetup paperSize="9" orientation="landscape" r:id="rId1"/>
  <headerFooter>
    <oddFooter>&amp;C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B03- TH</vt:lpstr>
      <vt:lpstr>B03.1 Dự án 1</vt:lpstr>
      <vt:lpstr>B03.2-Dự án 2</vt:lpstr>
      <vt:lpstr>B03.3-Dư án 3</vt:lpstr>
      <vt:lpstr>B03.4-Dự án 4</vt:lpstr>
      <vt:lpstr>B03.5-Dự án 5</vt:lpstr>
      <vt:lpstr>B03.6-Dự án 6</vt:lpstr>
      <vt:lpstr>B03-7-Dự án 7</vt:lpstr>
      <vt:lpstr>'B03.1 Dự án 1'!Print_Titles</vt:lpstr>
      <vt:lpstr>'B03.2-Dự án 2'!Print_Titles</vt:lpstr>
      <vt:lpstr>'B03.3-Dư án 3'!Print_Titles</vt:lpstr>
      <vt:lpstr>'B03-7-Dự án 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Hiển Nguyễn</cp:lastModifiedBy>
  <cp:lastPrinted>2024-04-14T10:53:32Z</cp:lastPrinted>
  <dcterms:created xsi:type="dcterms:W3CDTF">2024-03-04T03:34:09Z</dcterms:created>
  <dcterms:modified xsi:type="dcterms:W3CDTF">2024-04-15T00:34:24Z</dcterms:modified>
</cp:coreProperties>
</file>